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 ROZPOČTU\MHMP, ROZBORY, ROZPOČET\2022\ROZBORY\31122022\ZMČ\"/>
    </mc:Choice>
  </mc:AlternateContent>
  <bookViews>
    <workbookView xWindow="0" yWindow="0" windowWidth="28800" windowHeight="12285"/>
  </bookViews>
  <sheets>
    <sheet name="Příloha č. 4. FV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E54" i="1"/>
  <c r="E53" i="1"/>
  <c r="E52" i="1"/>
  <c r="E50" i="1"/>
  <c r="E47" i="1"/>
  <c r="E43" i="1"/>
  <c r="E35" i="1"/>
  <c r="E33" i="1"/>
  <c r="E22" i="1"/>
  <c r="E17" i="1"/>
  <c r="C10" i="1"/>
  <c r="C8" i="1"/>
  <c r="C7" i="1"/>
  <c r="E45" i="1" l="1"/>
  <c r="E63" i="1" s="1"/>
  <c r="E64" i="1" s="1"/>
</calcChain>
</file>

<file path=xl/sharedStrings.xml><?xml version="1.0" encoding="utf-8"?>
<sst xmlns="http://schemas.openxmlformats.org/spreadsheetml/2006/main" count="112" uniqueCount="94">
  <si>
    <t xml:space="preserve"> </t>
  </si>
  <si>
    <t xml:space="preserve">Sumarizace finančního vypořádání za rok 2022 </t>
  </si>
  <si>
    <t>Řádek</t>
  </si>
  <si>
    <t>Název finanční operace</t>
  </si>
  <si>
    <t>v Kč</t>
  </si>
  <si>
    <t>č.</t>
  </si>
  <si>
    <t>na 2 des.místa</t>
  </si>
  <si>
    <t>1.</t>
  </si>
  <si>
    <t>Příjmy MČ k 31.12.2022 (UCT, po konsolidaci)</t>
  </si>
  <si>
    <t>Výdaje MČ k 31.12.2022 (UCT, po konsolidaci)</t>
  </si>
  <si>
    <t>Saldo příjmů a výdajů MČ k 31.12.2022 (UCT po konsolidaci)</t>
  </si>
  <si>
    <t>2.</t>
  </si>
  <si>
    <t>Stav účtů MČ k 31.12.2022 celkem</t>
  </si>
  <si>
    <t>z toho:</t>
  </si>
  <si>
    <t xml:space="preserve">  - rozpočtové prostředky a účelové fondy</t>
  </si>
  <si>
    <t xml:space="preserve">  - termín. vklady a cenné papíry</t>
  </si>
  <si>
    <t xml:space="preserve">  - hospodářská činnost</t>
  </si>
  <si>
    <t>účelový</t>
  </si>
  <si>
    <t xml:space="preserve">položka </t>
  </si>
  <si>
    <t>znak</t>
  </si>
  <si>
    <t>(pro MČ)</t>
  </si>
  <si>
    <t>A: ZDROJE z finančního vypořádání</t>
  </si>
  <si>
    <t>3.</t>
  </si>
  <si>
    <t>Dorovnání dotací ze SR  c e l k e m</t>
  </si>
  <si>
    <t xml:space="preserve">z toho: </t>
  </si>
  <si>
    <t xml:space="preserve"> - volby do ZHMP, ZMČ a 1/3 Senátu PS PČR v roce 2022</t>
  </si>
  <si>
    <t xml:space="preserve"> - volba prezidenta v roce 2023 - přípravná fáze </t>
  </si>
  <si>
    <t>4.</t>
  </si>
  <si>
    <t>Dorovnání z rozpočtu HMP celkem</t>
  </si>
  <si>
    <t xml:space="preserve">             - přeplatky místních poplatků</t>
  </si>
  <si>
    <t>4137</t>
  </si>
  <si>
    <t xml:space="preserve"> - zkoušky zvláštní odborné způsobilosti</t>
  </si>
  <si>
    <t>81</t>
  </si>
  <si>
    <t xml:space="preserve"> - vratka nedočerp.dotace poskytnuté MČ hl.m. Praze   neinv.                                                                                                                                     </t>
  </si>
  <si>
    <t>79</t>
  </si>
  <si>
    <t xml:space="preserve"> - vratka nedočerp.dotace poskytnuté MČ hl.m. Praze   inv.                                                                                                         </t>
  </si>
  <si>
    <t>4251</t>
  </si>
  <si>
    <t xml:space="preserve"> - participativní rozpočty - neinvestiční výdaje</t>
  </si>
  <si>
    <t>109</t>
  </si>
  <si>
    <t xml:space="preserve"> - participativní rozpočty - investiční výdaje</t>
  </si>
  <si>
    <t>119</t>
  </si>
  <si>
    <t xml:space="preserve"> - participativní rozpočty - pilotní program koordinátoři  neinv. výdaje</t>
  </si>
  <si>
    <t>140</t>
  </si>
  <si>
    <t xml:space="preserve"> - participativní rozpočty  -pilotní program koordinátoři inv. výdaje</t>
  </si>
  <si>
    <t>141</t>
  </si>
  <si>
    <t xml:space="preserve"> - ostatní doplatky                                                                                                                                                   </t>
  </si>
  <si>
    <t>4137/4251</t>
  </si>
  <si>
    <t>5.</t>
  </si>
  <si>
    <t>Úhrn zdrojů fin. vypořádání   (ř.3 a ř.4)</t>
  </si>
  <si>
    <t>B: POTŘEBY finančního vypořádání</t>
  </si>
  <si>
    <t>6.</t>
  </si>
  <si>
    <t>Odvody do SR  c e l k e m</t>
  </si>
  <si>
    <t xml:space="preserve"> - volba prezidenta v roce 2023 - přípravná fáze</t>
  </si>
  <si>
    <t xml:space="preserve"> - ostatní vratky účel. prostř. MF ČR - kap.VPS</t>
  </si>
  <si>
    <t xml:space="preserve">98xxx </t>
  </si>
  <si>
    <t xml:space="preserve"> - EU podpora romské menšiny</t>
  </si>
  <si>
    <t>95032    12002</t>
  </si>
  <si>
    <t xml:space="preserve"> - výkon pěstounské péče </t>
  </si>
  <si>
    <t>13010</t>
  </si>
  <si>
    <t>5347</t>
  </si>
  <si>
    <t xml:space="preserve"> - projekty OP VVV, MAP</t>
  </si>
  <si>
    <t>33063</t>
  </si>
  <si>
    <r>
      <t xml:space="preserve"> - ostatní vratky účel prostř.rezort.ministerstvům/st.fondům </t>
    </r>
    <r>
      <rPr>
        <b/>
        <sz val="9"/>
        <rFont val="Arial"/>
        <family val="2"/>
        <charset val="238"/>
      </rPr>
      <t>neinv.</t>
    </r>
  </si>
  <si>
    <r>
      <t xml:space="preserve"> - ostatní vratky účel prostř.rezort.ministerstvům/st.fondům </t>
    </r>
    <r>
      <rPr>
        <b/>
        <sz val="9"/>
        <rFont val="Arial"/>
        <family val="2"/>
        <charset val="238"/>
      </rPr>
      <t>inv.</t>
    </r>
  </si>
  <si>
    <t>7.</t>
  </si>
  <si>
    <t>Odvody do rozpočtu HMP   c e l k e m</t>
  </si>
  <si>
    <t xml:space="preserve">             - vratky účel.prostř. r. 2022 - investiční </t>
  </si>
  <si>
    <t xml:space="preserve">             - vratky účel.prostř. r. 2022 - investiční FRDB</t>
  </si>
  <si>
    <t xml:space="preserve">             - vratky účel.prostř. r. 2022 - neinvestiční FRDB</t>
  </si>
  <si>
    <t xml:space="preserve">             - vratky účel.prostř. r. 2022 - neinvestiční </t>
  </si>
  <si>
    <t xml:space="preserve">             - vratky účel.prostř. r. 2022 - neinvestiční mzd. prostř. škol.</t>
  </si>
  <si>
    <t xml:space="preserve">           - dotace MČ hl. m. Prahy na mimořádné výdaje v souvislosti s poskytováním pomoci     občanům Ukrajiny (včetně ubytování, JSDH…)</t>
  </si>
  <si>
    <t xml:space="preserve">            - dotace na realizaci části opatření pro pražské domácnosti ohrožené inflací</t>
  </si>
  <si>
    <t xml:space="preserve"> - vratky účel.prostř. r. 2021 (popř. předchozích let) ponechaných k využití  v roce 2022 - investiční</t>
  </si>
  <si>
    <t xml:space="preserve"> - vratky účel.prostř. r. 2021 (popř. předchozích let) ponechaných k využití  v roce 2022 - neinvestiční </t>
  </si>
  <si>
    <t xml:space="preserve"> - vratky účel.prostř. r. 2021 (popř. předchozích let) ponechaných k využití  v roce 2022 -opatření v souvislosti s šířením nového koronaviru - neinv. </t>
  </si>
  <si>
    <t xml:space="preserve"> - vratky účel.prostř. r. 2021 (popř. předchozích let) ponechaných k využití  v roce 2022 - opatření v souvislosti s šířením nového koronaviru -inv.</t>
  </si>
  <si>
    <t xml:space="preserve"> - vratky účel.prostř. r. 2021 (popř. předchozích let) ponechaných k využití  v roce 2022 - na zachování, obnovu a rozvoj činností v souvislosti s pandemií COVID 19 - neinv. </t>
  </si>
  <si>
    <t xml:space="preserve"> - vratky účel.prostř. r. 2021 (popř. předchozích let) ponechaných k využití  v roce 2022 - na zachování, obnovu a rozvoj činností v souvislosti s pandemií COVID 19 - inv.</t>
  </si>
  <si>
    <t xml:space="preserve"> - doplatky místních poplatků</t>
  </si>
  <si>
    <t xml:space="preserve"> - ostatní vratky</t>
  </si>
  <si>
    <t>5347/6363</t>
  </si>
  <si>
    <t>8.</t>
  </si>
  <si>
    <t>Úhrn potřeb (ř.6 a ř.7)</t>
  </si>
  <si>
    <t>9.</t>
  </si>
  <si>
    <t>Saldo FV (ř.5 - ř.8)</t>
  </si>
  <si>
    <t>10.</t>
  </si>
  <si>
    <t xml:space="preserve">Ostatní závazky: </t>
  </si>
  <si>
    <t>a/ vůči rozpočtu HMP</t>
  </si>
  <si>
    <t xml:space="preserve">      z toho: - NFV od HMP</t>
  </si>
  <si>
    <t xml:space="preserve">                   - ostatní</t>
  </si>
  <si>
    <t>b/ vůči jiným MČ HMP</t>
  </si>
  <si>
    <t>c/ ostatní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</si>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</sst>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.5"/>
      <color rgb="FF00008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i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3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vertical="top"/>
    </xf>
    <xf numFmtId="3" fontId="2" fillId="0" borderId="0" xfId="1" applyNumberFormat="1" applyFon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3" xfId="1" applyFont="1" applyFill="1" applyBorder="1" applyAlignment="1"/>
    <xf numFmtId="3" fontId="2" fillId="2" borderId="2" xfId="1" applyNumberFormat="1" applyFont="1" applyFill="1" applyBorder="1" applyAlignment="1">
      <alignment horizontal="center"/>
    </xf>
    <xf numFmtId="0" fontId="2" fillId="0" borderId="0" xfId="1" applyFont="1"/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/>
    <xf numFmtId="0" fontId="2" fillId="2" borderId="6" xfId="1" applyFont="1" applyFill="1" applyBorder="1" applyAlignment="1">
      <alignment horizontal="center"/>
    </xf>
    <xf numFmtId="0" fontId="2" fillId="2" borderId="6" xfId="1" applyFont="1" applyFill="1" applyBorder="1" applyAlignment="1"/>
    <xf numFmtId="3" fontId="2" fillId="2" borderId="5" xfId="1" applyNumberFormat="1" applyFont="1" applyFill="1" applyBorder="1" applyAlignment="1">
      <alignment horizontal="center"/>
    </xf>
    <xf numFmtId="0" fontId="5" fillId="0" borderId="7" xfId="1" applyFont="1" applyBorder="1"/>
    <xf numFmtId="0" fontId="6" fillId="0" borderId="2" xfId="1" applyFont="1" applyBorder="1"/>
    <xf numFmtId="0" fontId="6" fillId="0" borderId="0" xfId="1" applyFont="1"/>
    <xf numFmtId="0" fontId="5" fillId="0" borderId="11" xfId="1" applyFont="1" applyBorder="1"/>
    <xf numFmtId="0" fontId="6" fillId="0" borderId="12" xfId="1" applyFont="1" applyBorder="1"/>
    <xf numFmtId="0" fontId="5" fillId="0" borderId="15" xfId="1" applyFont="1" applyBorder="1"/>
    <xf numFmtId="0" fontId="5" fillId="0" borderId="16" xfId="1" applyFont="1" applyBorder="1"/>
    <xf numFmtId="0" fontId="5" fillId="0" borderId="10" xfId="1" applyFont="1" applyBorder="1"/>
    <xf numFmtId="0" fontId="7" fillId="0" borderId="19" xfId="1" applyFont="1" applyBorder="1"/>
    <xf numFmtId="0" fontId="5" fillId="0" borderId="19" xfId="1" applyFont="1" applyBorder="1"/>
    <xf numFmtId="0" fontId="6" fillId="0" borderId="4" xfId="1" applyFont="1" applyBorder="1"/>
    <xf numFmtId="0" fontId="6" fillId="0" borderId="5" xfId="1" applyFont="1" applyBorder="1"/>
    <xf numFmtId="0" fontId="3" fillId="0" borderId="19" xfId="1" applyFont="1" applyBorder="1"/>
    <xf numFmtId="3" fontId="3" fillId="0" borderId="0" xfId="1" applyNumberFormat="1" applyFont="1"/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4" xfId="1" applyFont="1" applyBorder="1"/>
    <xf numFmtId="0" fontId="7" fillId="0" borderId="23" xfId="1" applyFont="1" applyBorder="1" applyAlignment="1">
      <alignment horizontal="center"/>
    </xf>
    <xf numFmtId="3" fontId="2" fillId="0" borderId="25" xfId="1" applyNumberFormat="1" applyFont="1" applyBorder="1" applyAlignment="1">
      <alignment horizontal="center"/>
    </xf>
    <xf numFmtId="0" fontId="3" fillId="4" borderId="15" xfId="1" applyFont="1" applyFill="1" applyBorder="1"/>
    <xf numFmtId="0" fontId="2" fillId="4" borderId="0" xfId="1" applyFont="1" applyFill="1" applyBorder="1"/>
    <xf numFmtId="0" fontId="2" fillId="4" borderId="19" xfId="1" applyFont="1" applyFill="1" applyBorder="1"/>
    <xf numFmtId="4" fontId="2" fillId="4" borderId="16" xfId="1" applyNumberFormat="1" applyFont="1" applyFill="1" applyBorder="1"/>
    <xf numFmtId="0" fontId="3" fillId="0" borderId="11" xfId="1" applyFont="1" applyBorder="1"/>
    <xf numFmtId="0" fontId="3" fillId="0" borderId="14" xfId="1" applyFont="1" applyBorder="1"/>
    <xf numFmtId="4" fontId="2" fillId="0" borderId="12" xfId="1" applyNumberFormat="1" applyFont="1" applyBorder="1"/>
    <xf numFmtId="0" fontId="2" fillId="2" borderId="19" xfId="1" applyFont="1" applyFill="1" applyBorder="1"/>
    <xf numFmtId="0" fontId="2" fillId="2" borderId="0" xfId="1" applyFont="1" applyFill="1" applyBorder="1"/>
    <xf numFmtId="4" fontId="2" fillId="2" borderId="12" xfId="1" applyNumberFormat="1" applyFont="1" applyFill="1" applyBorder="1"/>
    <xf numFmtId="0" fontId="6" fillId="0" borderId="11" xfId="1" applyFont="1" applyBorder="1" applyAlignment="1">
      <alignment horizontal="left"/>
    </xf>
    <xf numFmtId="49" fontId="6" fillId="0" borderId="14" xfId="1" applyNumberFormat="1" applyFont="1" applyBorder="1" applyAlignment="1">
      <alignment horizontal="left"/>
    </xf>
    <xf numFmtId="49" fontId="6" fillId="0" borderId="15" xfId="1" applyNumberFormat="1" applyFont="1" applyBorder="1" applyAlignment="1">
      <alignment horizontal="left"/>
    </xf>
    <xf numFmtId="4" fontId="5" fillId="0" borderId="12" xfId="1" applyNumberFormat="1" applyFont="1" applyBorder="1"/>
    <xf numFmtId="0" fontId="6" fillId="0" borderId="15" xfId="1" applyFont="1" applyBorder="1" applyAlignment="1">
      <alignment horizontal="left"/>
    </xf>
    <xf numFmtId="49" fontId="6" fillId="0" borderId="18" xfId="1" applyNumberFormat="1" applyFont="1" applyFill="1" applyBorder="1" applyAlignment="1">
      <alignment horizontal="left" wrapText="1" indent="3"/>
    </xf>
    <xf numFmtId="0" fontId="6" fillId="0" borderId="11" xfId="1" applyFont="1" applyFill="1" applyBorder="1" applyAlignment="1">
      <alignment horizontal="right"/>
    </xf>
    <xf numFmtId="0" fontId="6" fillId="0" borderId="11" xfId="1" applyFont="1" applyBorder="1"/>
    <xf numFmtId="4" fontId="5" fillId="0" borderId="12" xfId="1" applyNumberFormat="1" applyFont="1" applyBorder="1" applyAlignment="1">
      <alignment horizontal="right"/>
    </xf>
    <xf numFmtId="49" fontId="6" fillId="0" borderId="18" xfId="1" applyNumberFormat="1" applyFont="1" applyBorder="1" applyAlignment="1">
      <alignment horizontal="left" wrapText="1" indent="3"/>
    </xf>
    <xf numFmtId="0" fontId="6" fillId="0" borderId="11" xfId="1" applyFont="1" applyBorder="1" applyAlignment="1">
      <alignment horizontal="right"/>
    </xf>
    <xf numFmtId="0" fontId="3" fillId="0" borderId="15" xfId="1" applyFont="1" applyBorder="1" applyAlignment="1">
      <alignment horizontal="left"/>
    </xf>
    <xf numFmtId="49" fontId="3" fillId="0" borderId="18" xfId="1" applyNumberFormat="1" applyFont="1" applyBorder="1" applyAlignment="1">
      <alignment horizontal="left"/>
    </xf>
    <xf numFmtId="49" fontId="3" fillId="0" borderId="15" xfId="1" applyNumberFormat="1" applyFont="1" applyBorder="1" applyAlignment="1">
      <alignment horizontal="right"/>
    </xf>
    <xf numFmtId="0" fontId="2" fillId="2" borderId="15" xfId="1" applyFont="1" applyFill="1" applyBorder="1" applyAlignment="1">
      <alignment horizontal="left"/>
    </xf>
    <xf numFmtId="0" fontId="2" fillId="2" borderId="18" xfId="1" applyFont="1" applyFill="1" applyBorder="1" applyAlignment="1">
      <alignment horizontal="left"/>
    </xf>
    <xf numFmtId="49" fontId="2" fillId="2" borderId="15" xfId="1" applyNumberFormat="1" applyFont="1" applyFill="1" applyBorder="1" applyAlignment="1">
      <alignment horizontal="right"/>
    </xf>
    <xf numFmtId="0" fontId="2" fillId="0" borderId="15" xfId="1" applyFont="1" applyBorder="1" applyAlignment="1">
      <alignment horizontal="left"/>
    </xf>
    <xf numFmtId="0" fontId="3" fillId="0" borderId="18" xfId="1" applyFont="1" applyBorder="1" applyAlignment="1">
      <alignment horizontal="left"/>
    </xf>
    <xf numFmtId="0" fontId="6" fillId="0" borderId="18" xfId="1" applyFont="1" applyBorder="1" applyAlignment="1">
      <alignment horizontal="left"/>
    </xf>
    <xf numFmtId="49" fontId="6" fillId="0" borderId="15" xfId="1" applyNumberFormat="1" applyFont="1" applyBorder="1" applyAlignment="1">
      <alignment horizontal="right"/>
    </xf>
    <xf numFmtId="0" fontId="6" fillId="0" borderId="18" xfId="1" applyFont="1" applyBorder="1" applyAlignment="1">
      <alignment horizontal="left" indent="3"/>
    </xf>
    <xf numFmtId="0" fontId="6" fillId="0" borderId="18" xfId="1" applyFont="1" applyBorder="1" applyAlignment="1">
      <alignment horizontal="left" wrapText="1" indent="3"/>
    </xf>
    <xf numFmtId="49" fontId="6" fillId="0" borderId="15" xfId="1" applyNumberFormat="1" applyFont="1" applyBorder="1" applyAlignment="1">
      <alignment horizontal="right" wrapText="1"/>
    </xf>
    <xf numFmtId="4" fontId="5" fillId="0" borderId="16" xfId="1" applyNumberFormat="1" applyFont="1" applyBorder="1"/>
    <xf numFmtId="49" fontId="6" fillId="0" borderId="15" xfId="1" applyNumberFormat="1" applyFont="1" applyFill="1" applyBorder="1" applyAlignment="1">
      <alignment horizontal="right" wrapText="1"/>
    </xf>
    <xf numFmtId="4" fontId="5" fillId="0" borderId="16" xfId="1" applyNumberFormat="1" applyFont="1" applyFill="1" applyBorder="1"/>
    <xf numFmtId="0" fontId="8" fillId="5" borderId="26" xfId="1" applyFont="1" applyFill="1" applyBorder="1"/>
    <xf numFmtId="0" fontId="8" fillId="5" borderId="27" xfId="1" applyFont="1" applyFill="1" applyBorder="1"/>
    <xf numFmtId="4" fontId="8" fillId="5" borderId="28" xfId="1" applyNumberFormat="1" applyFont="1" applyFill="1" applyBorder="1"/>
    <xf numFmtId="0" fontId="3" fillId="4" borderId="11" xfId="1" applyFont="1" applyFill="1" applyBorder="1"/>
    <xf numFmtId="0" fontId="2" fillId="4" borderId="14" xfId="1" applyFont="1" applyFill="1" applyBorder="1"/>
    <xf numFmtId="0" fontId="2" fillId="4" borderId="11" xfId="1" applyFont="1" applyFill="1" applyBorder="1"/>
    <xf numFmtId="4" fontId="2" fillId="4" borderId="12" xfId="1" applyNumberFormat="1" applyFont="1" applyFill="1" applyBorder="1"/>
    <xf numFmtId="0" fontId="2" fillId="2" borderId="11" xfId="1" applyFont="1" applyFill="1" applyBorder="1" applyAlignment="1">
      <alignment horizontal="left"/>
    </xf>
    <xf numFmtId="0" fontId="2" fillId="2" borderId="14" xfId="1" applyFont="1" applyFill="1" applyBorder="1"/>
    <xf numFmtId="0" fontId="2" fillId="2" borderId="11" xfId="1" applyFont="1" applyFill="1" applyBorder="1"/>
    <xf numFmtId="0" fontId="6" fillId="0" borderId="15" xfId="1" applyFont="1" applyBorder="1"/>
    <xf numFmtId="0" fontId="6" fillId="0" borderId="11" xfId="1" applyFont="1" applyFill="1" applyBorder="1"/>
    <xf numFmtId="0" fontId="6" fillId="0" borderId="14" xfId="1" applyFont="1" applyFill="1" applyBorder="1" applyAlignment="1">
      <alignment horizontal="left" indent="3"/>
    </xf>
    <xf numFmtId="4" fontId="5" fillId="0" borderId="12" xfId="1" applyNumberFormat="1" applyFont="1" applyFill="1" applyBorder="1"/>
    <xf numFmtId="0" fontId="6" fillId="0" borderId="29" xfId="1" applyFont="1" applyFill="1" applyBorder="1"/>
    <xf numFmtId="3" fontId="6" fillId="0" borderId="11" xfId="1" applyNumberFormat="1" applyFont="1" applyBorder="1" applyAlignment="1">
      <alignment horizontal="right" wrapText="1"/>
    </xf>
    <xf numFmtId="4" fontId="5" fillId="0" borderId="30" xfId="1" applyNumberFormat="1" applyFont="1" applyFill="1" applyBorder="1"/>
    <xf numFmtId="0" fontId="6" fillId="0" borderId="29" xfId="1" applyFont="1" applyBorder="1" applyAlignment="1">
      <alignment horizontal="right"/>
    </xf>
    <xf numFmtId="0" fontId="6" fillId="0" borderId="15" xfId="1" applyFont="1" applyFill="1" applyBorder="1"/>
    <xf numFmtId="0" fontId="6" fillId="0" borderId="12" xfId="1" applyFont="1" applyBorder="1" applyAlignment="1">
      <alignment horizontal="left" indent="3"/>
    </xf>
    <xf numFmtId="0" fontId="6" fillId="0" borderId="19" xfId="1" applyFont="1" applyBorder="1" applyAlignment="1">
      <alignment horizontal="right"/>
    </xf>
    <xf numFmtId="0" fontId="6" fillId="0" borderId="14" xfId="1" applyFont="1" applyBorder="1" applyAlignment="1">
      <alignment horizontal="left" indent="3"/>
    </xf>
    <xf numFmtId="0" fontId="6" fillId="0" borderId="11" xfId="1" applyFont="1" applyBorder="1" applyAlignment="1">
      <alignment horizontal="left" indent="3"/>
    </xf>
    <xf numFmtId="0" fontId="6" fillId="0" borderId="11" xfId="1" applyFont="1" applyBorder="1" applyAlignment="1"/>
    <xf numFmtId="0" fontId="2" fillId="0" borderId="15" xfId="1" applyFont="1" applyBorder="1"/>
    <xf numFmtId="0" fontId="3" fillId="0" borderId="18" xfId="1" applyFont="1" applyBorder="1"/>
    <xf numFmtId="0" fontId="3" fillId="0" borderId="15" xfId="1" applyFont="1" applyBorder="1"/>
    <xf numFmtId="4" fontId="2" fillId="0" borderId="16" xfId="1" applyNumberFormat="1" applyFont="1" applyBorder="1"/>
    <xf numFmtId="0" fontId="6" fillId="0" borderId="14" xfId="1" applyFont="1" applyBorder="1"/>
    <xf numFmtId="0" fontId="6" fillId="0" borderId="29" xfId="1" applyFont="1" applyBorder="1"/>
    <xf numFmtId="4" fontId="5" fillId="0" borderId="30" xfId="1" applyNumberFormat="1" applyFont="1" applyBorder="1"/>
    <xf numFmtId="0" fontId="6" fillId="0" borderId="31" xfId="1" applyFont="1" applyBorder="1"/>
    <xf numFmtId="49" fontId="9" fillId="0" borderId="31" xfId="1" applyNumberFormat="1" applyFont="1" applyFill="1" applyBorder="1" applyAlignment="1">
      <alignment wrapText="1"/>
    </xf>
    <xf numFmtId="4" fontId="5" fillId="3" borderId="12" xfId="1" applyNumberFormat="1" applyFont="1" applyFill="1" applyBorder="1" applyAlignment="1">
      <alignment horizontal="right"/>
    </xf>
    <xf numFmtId="0" fontId="6" fillId="0" borderId="14" xfId="1" applyFont="1" applyBorder="1" applyAlignment="1">
      <alignment horizontal="left" wrapText="1" indent="3"/>
    </xf>
    <xf numFmtId="0" fontId="6" fillId="0" borderId="11" xfId="1" applyFont="1" applyBorder="1" applyAlignment="1">
      <alignment wrapText="1"/>
    </xf>
    <xf numFmtId="4" fontId="5" fillId="0" borderId="12" xfId="1" applyNumberFormat="1" applyFont="1" applyBorder="1" applyAlignment="1">
      <alignment wrapText="1"/>
    </xf>
    <xf numFmtId="0" fontId="6" fillId="0" borderId="0" xfId="1" applyFont="1" applyAlignment="1">
      <alignment wrapText="1"/>
    </xf>
    <xf numFmtId="0" fontId="6" fillId="0" borderId="29" xfId="1" applyFont="1" applyBorder="1" applyAlignment="1">
      <alignment wrapText="1"/>
    </xf>
    <xf numFmtId="4" fontId="5" fillId="0" borderId="30" xfId="1" applyNumberFormat="1" applyFont="1" applyBorder="1" applyAlignment="1">
      <alignment wrapText="1"/>
    </xf>
    <xf numFmtId="0" fontId="6" fillId="0" borderId="31" xfId="1" applyFont="1" applyBorder="1" applyAlignment="1">
      <alignment horizontal="left" indent="3"/>
    </xf>
    <xf numFmtId="0" fontId="6" fillId="0" borderId="29" xfId="1" applyFont="1" applyBorder="1" applyAlignment="1">
      <alignment horizontal="left" indent="3"/>
    </xf>
    <xf numFmtId="0" fontId="8" fillId="5" borderId="32" xfId="1" applyFont="1" applyFill="1" applyBorder="1"/>
    <xf numFmtId="0" fontId="8" fillId="5" borderId="33" xfId="1" applyFont="1" applyFill="1" applyBorder="1"/>
    <xf numFmtId="4" fontId="8" fillId="5" borderId="34" xfId="1" applyNumberFormat="1" applyFont="1" applyFill="1" applyBorder="1"/>
    <xf numFmtId="0" fontId="8" fillId="6" borderId="35" xfId="1" applyFont="1" applyFill="1" applyBorder="1"/>
    <xf numFmtId="0" fontId="8" fillId="6" borderId="36" xfId="1" applyFont="1" applyFill="1" applyBorder="1"/>
    <xf numFmtId="4" fontId="8" fillId="6" borderId="37" xfId="1" applyNumberFormat="1" applyFont="1" applyFill="1" applyBorder="1"/>
    <xf numFmtId="0" fontId="6" fillId="0" borderId="9" xfId="1" applyFont="1" applyBorder="1"/>
    <xf numFmtId="0" fontId="6" fillId="0" borderId="38" xfId="1" applyFont="1" applyBorder="1"/>
    <xf numFmtId="0" fontId="6" fillId="0" borderId="21" xfId="1" applyFont="1" applyFill="1" applyBorder="1"/>
    <xf numFmtId="0" fontId="6" fillId="0" borderId="6" xfId="1" applyFont="1" applyBorder="1"/>
    <xf numFmtId="0" fontId="0" fillId="0" borderId="0" xfId="0" applyFont="1" applyBorder="1" applyAlignment="1"/>
    <xf numFmtId="4" fontId="6" fillId="0" borderId="39" xfId="1" applyNumberFormat="1" applyFont="1" applyBorder="1" applyAlignment="1"/>
    <xf numFmtId="4" fontId="3" fillId="0" borderId="6" xfId="1" applyNumberFormat="1" applyFont="1" applyBorder="1" applyAlignment="1"/>
    <xf numFmtId="4" fontId="3" fillId="0" borderId="5" xfId="1" applyNumberFormat="1" applyFont="1" applyBorder="1" applyAlignment="1"/>
    <xf numFmtId="0" fontId="0" fillId="0" borderId="0" xfId="0" applyFont="1" applyBorder="1" applyAlignment="1">
      <alignment horizontal="center"/>
    </xf>
    <xf numFmtId="4" fontId="6" fillId="0" borderId="20" xfId="1" applyNumberFormat="1" applyFont="1" applyBorder="1" applyAlignment="1"/>
    <xf numFmtId="4" fontId="3" fillId="0" borderId="21" xfId="1" applyNumberFormat="1" applyFont="1" applyBorder="1" applyAlignment="1"/>
    <xf numFmtId="4" fontId="3" fillId="0" borderId="22" xfId="1" applyNumberFormat="1" applyFont="1" applyBorder="1" applyAlignment="1"/>
    <xf numFmtId="4" fontId="6" fillId="0" borderId="8" xfId="1" applyNumberFormat="1" applyFont="1" applyBorder="1" applyAlignment="1"/>
    <xf numFmtId="4" fontId="3" fillId="0" borderId="9" xfId="1" applyNumberFormat="1" applyFont="1" applyBorder="1" applyAlignment="1"/>
    <xf numFmtId="4" fontId="3" fillId="0" borderId="10" xfId="1" applyNumberFormat="1" applyFont="1" applyBorder="1" applyAlignment="1"/>
    <xf numFmtId="4" fontId="6" fillId="0" borderId="13" xfId="1" applyNumberFormat="1" applyFont="1" applyBorder="1" applyAlignment="1"/>
    <xf numFmtId="4" fontId="3" fillId="0" borderId="14" xfId="1" applyNumberFormat="1" applyFont="1" applyBorder="1" applyAlignment="1"/>
    <xf numFmtId="4" fontId="3" fillId="0" borderId="12" xfId="1" applyNumberFormat="1" applyFont="1" applyBorder="1" applyAlignment="1"/>
    <xf numFmtId="4" fontId="6" fillId="3" borderId="13" xfId="1" applyNumberFormat="1" applyFont="1" applyFill="1" applyBorder="1" applyAlignment="1"/>
    <xf numFmtId="4" fontId="3" fillId="3" borderId="14" xfId="1" applyNumberFormat="1" applyFont="1" applyFill="1" applyBorder="1" applyAlignment="1"/>
    <xf numFmtId="4" fontId="3" fillId="3" borderId="12" xfId="1" applyNumberFormat="1" applyFont="1" applyFill="1" applyBorder="1" applyAlignment="1"/>
    <xf numFmtId="4" fontId="5" fillId="0" borderId="17" xfId="1" applyNumberFormat="1" applyFont="1" applyBorder="1" applyAlignment="1"/>
    <xf numFmtId="4" fontId="2" fillId="0" borderId="18" xfId="1" applyNumberFormat="1" applyFont="1" applyBorder="1" applyAlignment="1"/>
    <xf numFmtId="4" fontId="2" fillId="0" borderId="16" xfId="1" applyNumberFormat="1" applyFont="1" applyBorder="1" applyAlignment="1"/>
    <xf numFmtId="4" fontId="5" fillId="0" borderId="8" xfId="1" applyNumberFormat="1" applyFont="1" applyBorder="1" applyAlignment="1"/>
    <xf numFmtId="4" fontId="2" fillId="0" borderId="9" xfId="1" applyNumberFormat="1" applyFont="1" applyBorder="1" applyAlignment="1"/>
    <xf numFmtId="4" fontId="2" fillId="0" borderId="10" xfId="1" applyNumberFormat="1" applyFont="1" applyBorder="1" applyAlignment="1"/>
  </cellXfs>
  <cellStyles count="2">
    <cellStyle name="Normální" xfId="0" builtinId="0"/>
    <cellStyle name="Normální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DD%20ROZPO&#268;TU/MHMP,%20ROZBORY,%20ROZPO&#268;ET/2022/Finan&#269;n&#237;%20vypo&#345;&#225;d&#225;n&#237;%20rok%202022/podklady%20od%20MHMP/Finan&#269;n&#237;%20vypo&#345;&#225;d&#225;n&#237;%20s%20MHMP%20rok%202022/P10%20-%20tab%20_II%20%20f&#225;ze%20FV%202022_&#269;%20%201%20sumar%20dotace%20HM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ab. MHMP č. 1 sumarizace FV"/>
      <sheetName val="Tab. MHMP 3 A)  NEINV"/>
      <sheetName val="Tab. MHMP 3 B)  INV"/>
      <sheetName val="Tab. MHMP 3 C) ponechané"/>
      <sheetName val="Tab. MHMP 3D) granty"/>
      <sheetName val="Tab. MHMP 3E) VHP"/>
      <sheetName val="Tab. MHMP č. 4 popl."/>
    </sheetNames>
    <sheetDataSet>
      <sheetData sheetId="0"/>
      <sheetData sheetId="1">
        <row r="12">
          <cell r="J12">
            <v>395761.1</v>
          </cell>
        </row>
        <row r="20">
          <cell r="J20">
            <v>2490463.79</v>
          </cell>
        </row>
        <row r="21">
          <cell r="J21">
            <v>19747854.300000001</v>
          </cell>
        </row>
      </sheetData>
      <sheetData sheetId="2">
        <row r="12">
          <cell r="J12">
            <v>100427113.94</v>
          </cell>
        </row>
      </sheetData>
      <sheetData sheetId="3">
        <row r="20">
          <cell r="J20">
            <v>158998178.42000002</v>
          </cell>
        </row>
        <row r="30">
          <cell r="J30">
            <v>2321665.48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K79"/>
  <sheetViews>
    <sheetView tabSelected="1" view="pageLayout" zoomScaleNormal="100" workbookViewId="0">
      <selection activeCell="C2" sqref="C2"/>
    </sheetView>
  </sheetViews>
  <sheetFormatPr defaultRowHeight="12.75" x14ac:dyDescent="0.2"/>
  <cols>
    <col min="1" max="1" width="6.42578125" style="2" customWidth="1"/>
    <col min="2" max="2" width="70.5703125" style="2" customWidth="1"/>
    <col min="3" max="3" width="9.7109375" style="2" customWidth="1"/>
    <col min="4" max="4" width="10.7109375" style="2" customWidth="1"/>
    <col min="5" max="5" width="17.5703125" style="30" customWidth="1"/>
    <col min="6" max="16384" width="9.140625" style="2"/>
  </cols>
  <sheetData>
    <row r="1" spans="1:5" x14ac:dyDescent="0.2">
      <c r="A1" s="1"/>
      <c r="C1" s="2" t="s">
        <v>0</v>
      </c>
      <c r="E1" s="3" t="s">
        <v>93</v>
      </c>
    </row>
    <row r="2" spans="1:5" ht="17.25" thickBot="1" x14ac:dyDescent="0.25">
      <c r="A2" s="4" t="s">
        <v>1</v>
      </c>
      <c r="C2" s="1"/>
      <c r="D2" s="1"/>
      <c r="E2" s="5"/>
    </row>
    <row r="3" spans="1:5" s="11" customFormat="1" x14ac:dyDescent="0.2">
      <c r="A3" s="6" t="s">
        <v>2</v>
      </c>
      <c r="B3" s="7" t="s">
        <v>3</v>
      </c>
      <c r="C3" s="8"/>
      <c r="D3" s="9"/>
      <c r="E3" s="10" t="s">
        <v>4</v>
      </c>
    </row>
    <row r="4" spans="1:5" s="11" customFormat="1" ht="13.5" thickBot="1" x14ac:dyDescent="0.25">
      <c r="A4" s="12" t="s">
        <v>5</v>
      </c>
      <c r="B4" s="13"/>
      <c r="C4" s="14"/>
      <c r="D4" s="15"/>
      <c r="E4" s="16" t="s">
        <v>6</v>
      </c>
    </row>
    <row r="5" spans="1:5" s="19" customFormat="1" x14ac:dyDescent="0.2">
      <c r="A5" s="17" t="s">
        <v>7</v>
      </c>
      <c r="B5" s="18" t="s">
        <v>8</v>
      </c>
      <c r="C5" s="135">
        <v>1204876716.25</v>
      </c>
      <c r="D5" s="136"/>
      <c r="E5" s="137"/>
    </row>
    <row r="6" spans="1:5" s="19" customFormat="1" x14ac:dyDescent="0.2">
      <c r="A6" s="20"/>
      <c r="B6" s="21" t="s">
        <v>9</v>
      </c>
      <c r="C6" s="138">
        <v>1178677131.02</v>
      </c>
      <c r="D6" s="139"/>
      <c r="E6" s="140"/>
    </row>
    <row r="7" spans="1:5" s="19" customFormat="1" ht="13.5" thickBot="1" x14ac:dyDescent="0.25">
      <c r="A7" s="22"/>
      <c r="B7" s="23" t="s">
        <v>10</v>
      </c>
      <c r="C7" s="144">
        <f>C5-C6</f>
        <v>26199585.230000019</v>
      </c>
      <c r="D7" s="145"/>
      <c r="E7" s="146"/>
    </row>
    <row r="8" spans="1:5" s="19" customFormat="1" x14ac:dyDescent="0.2">
      <c r="A8" s="17" t="s">
        <v>11</v>
      </c>
      <c r="B8" s="24" t="s">
        <v>12</v>
      </c>
      <c r="C8" s="147">
        <f>C9+C10+C11</f>
        <v>1321643737.8599999</v>
      </c>
      <c r="D8" s="148"/>
      <c r="E8" s="149"/>
    </row>
    <row r="9" spans="1:5" s="19" customFormat="1" x14ac:dyDescent="0.2">
      <c r="A9" s="25" t="s">
        <v>13</v>
      </c>
      <c r="B9" s="21" t="s">
        <v>14</v>
      </c>
      <c r="C9" s="138">
        <v>395441823.31</v>
      </c>
      <c r="D9" s="139"/>
      <c r="E9" s="140"/>
    </row>
    <row r="10" spans="1:5" s="19" customFormat="1" x14ac:dyDescent="0.2">
      <c r="A10" s="26"/>
      <c r="B10" s="21" t="s">
        <v>15</v>
      </c>
      <c r="C10" s="141">
        <f>1370000+170000000</f>
        <v>171370000</v>
      </c>
      <c r="D10" s="142"/>
      <c r="E10" s="143"/>
    </row>
    <row r="11" spans="1:5" s="19" customFormat="1" ht="13.5" thickBot="1" x14ac:dyDescent="0.25">
      <c r="A11" s="27"/>
      <c r="B11" s="28" t="s">
        <v>16</v>
      </c>
      <c r="C11" s="132">
        <v>754831914.54999995</v>
      </c>
      <c r="D11" s="133"/>
      <c r="E11" s="134"/>
    </row>
    <row r="12" spans="1:5" ht="13.5" thickBot="1" x14ac:dyDescent="0.25">
      <c r="A12" s="29"/>
    </row>
    <row r="13" spans="1:5" x14ac:dyDescent="0.2">
      <c r="A13" s="31" t="s">
        <v>2</v>
      </c>
      <c r="B13" s="32" t="s">
        <v>3</v>
      </c>
      <c r="C13" s="31" t="s">
        <v>17</v>
      </c>
      <c r="D13" s="31" t="s">
        <v>18</v>
      </c>
      <c r="E13" s="33" t="s">
        <v>4</v>
      </c>
    </row>
    <row r="14" spans="1:5" ht="13.5" thickBot="1" x14ac:dyDescent="0.25">
      <c r="A14" s="34" t="s">
        <v>5</v>
      </c>
      <c r="B14" s="35"/>
      <c r="C14" s="34" t="s">
        <v>19</v>
      </c>
      <c r="D14" s="36" t="s">
        <v>20</v>
      </c>
      <c r="E14" s="37" t="s">
        <v>6</v>
      </c>
    </row>
    <row r="15" spans="1:5" ht="13.5" thickTop="1" x14ac:dyDescent="0.2">
      <c r="A15" s="38"/>
      <c r="B15" s="39" t="s">
        <v>21</v>
      </c>
      <c r="C15" s="40"/>
      <c r="D15" s="40"/>
      <c r="E15" s="41"/>
    </row>
    <row r="16" spans="1:5" x14ac:dyDescent="0.2">
      <c r="A16" s="42"/>
      <c r="B16" s="43"/>
      <c r="C16" s="42"/>
      <c r="D16" s="42"/>
      <c r="E16" s="44"/>
    </row>
    <row r="17" spans="1:5" x14ac:dyDescent="0.2">
      <c r="A17" s="45" t="s">
        <v>22</v>
      </c>
      <c r="B17" s="46" t="s">
        <v>23</v>
      </c>
      <c r="C17" s="45"/>
      <c r="D17" s="45"/>
      <c r="E17" s="47">
        <f>SUM(E19:E20)</f>
        <v>2894046.27</v>
      </c>
    </row>
    <row r="18" spans="1:5" s="19" customFormat="1" ht="12" x14ac:dyDescent="0.2">
      <c r="A18" s="48"/>
      <c r="B18" s="49" t="s">
        <v>24</v>
      </c>
      <c r="C18" s="50"/>
      <c r="D18" s="50"/>
      <c r="E18" s="51"/>
    </row>
    <row r="19" spans="1:5" s="19" customFormat="1" ht="12" x14ac:dyDescent="0.2">
      <c r="A19" s="52"/>
      <c r="B19" s="53" t="s">
        <v>25</v>
      </c>
      <c r="C19" s="54">
        <v>98187</v>
      </c>
      <c r="D19" s="55">
        <v>4137</v>
      </c>
      <c r="E19" s="56">
        <v>2894046.27</v>
      </c>
    </row>
    <row r="20" spans="1:5" s="19" customFormat="1" ht="12" x14ac:dyDescent="0.2">
      <c r="A20" s="52"/>
      <c r="B20" s="57" t="s">
        <v>26</v>
      </c>
      <c r="C20" s="58">
        <v>98008</v>
      </c>
      <c r="D20" s="58">
        <v>4137</v>
      </c>
      <c r="E20" s="56">
        <v>0</v>
      </c>
    </row>
    <row r="21" spans="1:5" x14ac:dyDescent="0.2">
      <c r="A21" s="59"/>
      <c r="B21" s="60"/>
      <c r="C21" s="61"/>
      <c r="D21" s="61"/>
      <c r="E21" s="44"/>
    </row>
    <row r="22" spans="1:5" x14ac:dyDescent="0.2">
      <c r="A22" s="62" t="s">
        <v>27</v>
      </c>
      <c r="B22" s="63" t="s">
        <v>28</v>
      </c>
      <c r="C22" s="64"/>
      <c r="D22" s="64"/>
      <c r="E22" s="47">
        <f>SUM(E24:E32)</f>
        <v>794103.41</v>
      </c>
    </row>
    <row r="23" spans="1:5" x14ac:dyDescent="0.2">
      <c r="A23" s="65"/>
      <c r="B23" s="66" t="s">
        <v>13</v>
      </c>
      <c r="C23" s="61"/>
      <c r="D23" s="61"/>
      <c r="E23" s="44"/>
    </row>
    <row r="24" spans="1:5" s="19" customFormat="1" ht="12" x14ac:dyDescent="0.2">
      <c r="A24" s="52"/>
      <c r="B24" s="67" t="s">
        <v>29</v>
      </c>
      <c r="C24" s="68"/>
      <c r="D24" s="68" t="s">
        <v>30</v>
      </c>
      <c r="E24" s="51">
        <v>0</v>
      </c>
    </row>
    <row r="25" spans="1:5" s="19" customFormat="1" ht="12" x14ac:dyDescent="0.2">
      <c r="A25" s="52"/>
      <c r="B25" s="69" t="s">
        <v>31</v>
      </c>
      <c r="C25" s="68" t="s">
        <v>32</v>
      </c>
      <c r="D25" s="68" t="s">
        <v>30</v>
      </c>
      <c r="E25" s="51">
        <v>0</v>
      </c>
    </row>
    <row r="26" spans="1:5" s="19" customFormat="1" ht="12" x14ac:dyDescent="0.2">
      <c r="A26" s="52"/>
      <c r="B26" s="70" t="s">
        <v>33</v>
      </c>
      <c r="C26" s="71" t="s">
        <v>34</v>
      </c>
      <c r="D26" s="71" t="s">
        <v>30</v>
      </c>
      <c r="E26" s="72">
        <v>0</v>
      </c>
    </row>
    <row r="27" spans="1:5" s="19" customFormat="1" ht="12" x14ac:dyDescent="0.2">
      <c r="A27" s="52"/>
      <c r="B27" s="70" t="s">
        <v>35</v>
      </c>
      <c r="C27" s="71" t="s">
        <v>34</v>
      </c>
      <c r="D27" s="71" t="s">
        <v>36</v>
      </c>
      <c r="E27" s="72">
        <v>0</v>
      </c>
    </row>
    <row r="28" spans="1:5" s="19" customFormat="1" ht="12" x14ac:dyDescent="0.2">
      <c r="A28" s="52"/>
      <c r="B28" s="57" t="s">
        <v>37</v>
      </c>
      <c r="C28" s="71" t="s">
        <v>38</v>
      </c>
      <c r="D28" s="71" t="s">
        <v>30</v>
      </c>
      <c r="E28" s="72">
        <v>0</v>
      </c>
    </row>
    <row r="29" spans="1:5" s="19" customFormat="1" ht="12" x14ac:dyDescent="0.2">
      <c r="A29" s="52"/>
      <c r="B29" s="57" t="s">
        <v>39</v>
      </c>
      <c r="C29" s="71" t="s">
        <v>40</v>
      </c>
      <c r="D29" s="71" t="s">
        <v>36</v>
      </c>
      <c r="E29" s="72">
        <v>794103.41</v>
      </c>
    </row>
    <row r="30" spans="1:5" s="19" customFormat="1" ht="12" x14ac:dyDescent="0.2">
      <c r="A30" s="52"/>
      <c r="B30" s="53" t="s">
        <v>41</v>
      </c>
      <c r="C30" s="73" t="s">
        <v>42</v>
      </c>
      <c r="D30" s="73" t="s">
        <v>30</v>
      </c>
      <c r="E30" s="74">
        <v>0</v>
      </c>
    </row>
    <row r="31" spans="1:5" s="19" customFormat="1" ht="12" x14ac:dyDescent="0.2">
      <c r="A31" s="52"/>
      <c r="B31" s="53" t="s">
        <v>43</v>
      </c>
      <c r="C31" s="73" t="s">
        <v>44</v>
      </c>
      <c r="D31" s="73" t="s">
        <v>36</v>
      </c>
      <c r="E31" s="74">
        <v>0</v>
      </c>
    </row>
    <row r="32" spans="1:5" s="19" customFormat="1" thickBot="1" x14ac:dyDescent="0.25">
      <c r="A32" s="52"/>
      <c r="B32" s="70" t="s">
        <v>45</v>
      </c>
      <c r="C32" s="71"/>
      <c r="D32" s="71" t="s">
        <v>46</v>
      </c>
      <c r="E32" s="72">
        <v>0</v>
      </c>
    </row>
    <row r="33" spans="1:5" ht="14.25" thickTop="1" thickBot="1" x14ac:dyDescent="0.25">
      <c r="A33" s="75" t="s">
        <v>47</v>
      </c>
      <c r="B33" s="76" t="s">
        <v>48</v>
      </c>
      <c r="C33" s="75"/>
      <c r="D33" s="75"/>
      <c r="E33" s="77">
        <f>E17+E22</f>
        <v>3688149.68</v>
      </c>
    </row>
    <row r="34" spans="1:5" ht="13.5" thickTop="1" x14ac:dyDescent="0.2">
      <c r="A34" s="78"/>
      <c r="B34" s="79" t="s">
        <v>49</v>
      </c>
      <c r="C34" s="80"/>
      <c r="D34" s="80"/>
      <c r="E34" s="81"/>
    </row>
    <row r="35" spans="1:5" x14ac:dyDescent="0.2">
      <c r="A35" s="82" t="s">
        <v>50</v>
      </c>
      <c r="B35" s="83" t="s">
        <v>51</v>
      </c>
      <c r="C35" s="84"/>
      <c r="D35" s="84"/>
      <c r="E35" s="47">
        <f>SUM(E37:E44)</f>
        <v>4292251.37</v>
      </c>
    </row>
    <row r="36" spans="1:5" s="19" customFormat="1" ht="12" x14ac:dyDescent="0.2">
      <c r="A36" s="85"/>
      <c r="B36" s="67" t="s">
        <v>13</v>
      </c>
      <c r="C36" s="52"/>
      <c r="D36" s="52"/>
      <c r="E36" s="72"/>
    </row>
    <row r="37" spans="1:5" s="19" customFormat="1" ht="12" x14ac:dyDescent="0.2">
      <c r="A37" s="55"/>
      <c r="B37" s="53" t="s">
        <v>25</v>
      </c>
      <c r="C37" s="54">
        <v>98187</v>
      </c>
      <c r="D37" s="55">
        <v>5347</v>
      </c>
      <c r="E37" s="51">
        <v>0</v>
      </c>
    </row>
    <row r="38" spans="1:5" s="19" customFormat="1" ht="12" x14ac:dyDescent="0.2">
      <c r="A38" s="55"/>
      <c r="B38" s="57" t="s">
        <v>52</v>
      </c>
      <c r="C38" s="54">
        <v>98008</v>
      </c>
      <c r="D38" s="55">
        <v>5347</v>
      </c>
      <c r="E38" s="51">
        <v>828473.69</v>
      </c>
    </row>
    <row r="39" spans="1:5" s="19" customFormat="1" ht="12" x14ac:dyDescent="0.2">
      <c r="A39" s="86"/>
      <c r="B39" s="87" t="s">
        <v>53</v>
      </c>
      <c r="C39" s="58" t="s">
        <v>54</v>
      </c>
      <c r="D39" s="55">
        <v>5347</v>
      </c>
      <c r="E39" s="88">
        <v>0</v>
      </c>
    </row>
    <row r="40" spans="1:5" s="19" customFormat="1" ht="24" x14ac:dyDescent="0.2">
      <c r="A40" s="89"/>
      <c r="B40" s="87" t="s">
        <v>55</v>
      </c>
      <c r="C40" s="90" t="s">
        <v>56</v>
      </c>
      <c r="D40" s="55">
        <v>5347</v>
      </c>
      <c r="E40" s="91">
        <v>0</v>
      </c>
    </row>
    <row r="41" spans="1:5" s="19" customFormat="1" ht="12" x14ac:dyDescent="0.2">
      <c r="A41" s="86"/>
      <c r="B41" s="57" t="s">
        <v>57</v>
      </c>
      <c r="C41" s="92" t="s">
        <v>58</v>
      </c>
      <c r="D41" s="58" t="s">
        <v>59</v>
      </c>
      <c r="E41" s="88">
        <v>0</v>
      </c>
    </row>
    <row r="42" spans="1:5" s="19" customFormat="1" ht="12" x14ac:dyDescent="0.2">
      <c r="A42" s="86"/>
      <c r="B42" s="57" t="s">
        <v>60</v>
      </c>
      <c r="C42" s="92" t="s">
        <v>61</v>
      </c>
      <c r="D42" s="58" t="s">
        <v>59</v>
      </c>
      <c r="E42" s="88">
        <v>0</v>
      </c>
    </row>
    <row r="43" spans="1:5" s="19" customFormat="1" ht="12" x14ac:dyDescent="0.2">
      <c r="A43" s="93"/>
      <c r="B43" s="94" t="s">
        <v>62</v>
      </c>
      <c r="C43" s="95"/>
      <c r="D43" s="71" t="s">
        <v>59</v>
      </c>
      <c r="E43" s="74">
        <f>771533+890377</f>
        <v>1661910</v>
      </c>
    </row>
    <row r="44" spans="1:5" s="19" customFormat="1" ht="12" x14ac:dyDescent="0.2">
      <c r="A44" s="55"/>
      <c r="B44" s="96" t="s">
        <v>63</v>
      </c>
      <c r="C44" s="97"/>
      <c r="D44" s="98">
        <v>6363</v>
      </c>
      <c r="E44" s="51">
        <v>1801867.68</v>
      </c>
    </row>
    <row r="45" spans="1:5" x14ac:dyDescent="0.2">
      <c r="A45" s="84" t="s">
        <v>64</v>
      </c>
      <c r="B45" s="83" t="s">
        <v>65</v>
      </c>
      <c r="C45" s="84"/>
      <c r="D45" s="84"/>
      <c r="E45" s="47">
        <f>SUM(E47:E61)</f>
        <v>284504045.98000002</v>
      </c>
    </row>
    <row r="46" spans="1:5" x14ac:dyDescent="0.2">
      <c r="A46" s="99"/>
      <c r="B46" s="100" t="s">
        <v>13</v>
      </c>
      <c r="C46" s="101"/>
      <c r="D46" s="101"/>
      <c r="E46" s="102"/>
    </row>
    <row r="47" spans="1:5" s="19" customFormat="1" ht="12" x14ac:dyDescent="0.2">
      <c r="A47" s="55"/>
      <c r="B47" s="103" t="s">
        <v>66</v>
      </c>
      <c r="C47" s="55">
        <v>84</v>
      </c>
      <c r="D47" s="55">
        <v>6363</v>
      </c>
      <c r="E47" s="51">
        <f>'[1]Tab. MHMP 3 B)  INV'!J12</f>
        <v>100427113.94</v>
      </c>
    </row>
    <row r="48" spans="1:5" s="19" customFormat="1" ht="12" x14ac:dyDescent="0.2">
      <c r="A48" s="55"/>
      <c r="B48" s="103" t="s">
        <v>67</v>
      </c>
      <c r="C48" s="55">
        <v>12</v>
      </c>
      <c r="D48" s="55">
        <v>6363</v>
      </c>
      <c r="E48" s="51">
        <v>0</v>
      </c>
    </row>
    <row r="49" spans="1:5" s="19" customFormat="1" ht="12" x14ac:dyDescent="0.2">
      <c r="A49" s="104"/>
      <c r="B49" s="103" t="s">
        <v>68</v>
      </c>
      <c r="C49" s="55">
        <v>12</v>
      </c>
      <c r="D49" s="55">
        <v>5347</v>
      </c>
      <c r="E49" s="105">
        <v>0</v>
      </c>
    </row>
    <row r="50" spans="1:5" s="19" customFormat="1" ht="12" x14ac:dyDescent="0.2">
      <c r="A50" s="104"/>
      <c r="B50" s="106" t="s">
        <v>69</v>
      </c>
      <c r="C50" s="104">
        <v>81</v>
      </c>
      <c r="D50" s="104">
        <v>5347</v>
      </c>
      <c r="E50" s="105">
        <f>'[1]Tab. MHMP 3 A)  NEINV'!J12</f>
        <v>395761.1</v>
      </c>
    </row>
    <row r="51" spans="1:5" s="19" customFormat="1" ht="12" x14ac:dyDescent="0.2">
      <c r="A51" s="55"/>
      <c r="B51" s="106" t="s">
        <v>70</v>
      </c>
      <c r="C51" s="55">
        <v>96</v>
      </c>
      <c r="D51" s="55">
        <v>5347</v>
      </c>
      <c r="E51" s="51">
        <v>0</v>
      </c>
    </row>
    <row r="52" spans="1:5" s="19" customFormat="1" ht="24" x14ac:dyDescent="0.2">
      <c r="A52" s="55"/>
      <c r="B52" s="107" t="s">
        <v>71</v>
      </c>
      <c r="C52" s="55">
        <v>137</v>
      </c>
      <c r="D52" s="55">
        <v>5347</v>
      </c>
      <c r="E52" s="108">
        <f>'[1]Tab. MHMP 3 A)  NEINV'!J20</f>
        <v>2490463.79</v>
      </c>
    </row>
    <row r="53" spans="1:5" s="19" customFormat="1" ht="12" x14ac:dyDescent="0.2">
      <c r="A53" s="55"/>
      <c r="B53" s="107" t="s">
        <v>72</v>
      </c>
      <c r="C53" s="55">
        <v>138</v>
      </c>
      <c r="D53" s="55">
        <v>5347</v>
      </c>
      <c r="E53" s="51">
        <f>'[1]Tab. MHMP 3 A)  NEINV'!J21</f>
        <v>19747854.300000001</v>
      </c>
    </row>
    <row r="54" spans="1:5" s="19" customFormat="1" ht="24" x14ac:dyDescent="0.2">
      <c r="A54" s="55"/>
      <c r="B54" s="109" t="s">
        <v>73</v>
      </c>
      <c r="C54" s="55">
        <v>90</v>
      </c>
      <c r="D54" s="55">
        <v>6363</v>
      </c>
      <c r="E54" s="51">
        <f>'[1]Tab. MHMP 3 C) ponechané'!J20</f>
        <v>158998178.42000002</v>
      </c>
    </row>
    <row r="55" spans="1:5" s="112" customFormat="1" ht="24" x14ac:dyDescent="0.2">
      <c r="A55" s="110"/>
      <c r="B55" s="109" t="s">
        <v>74</v>
      </c>
      <c r="C55" s="110">
        <v>118</v>
      </c>
      <c r="D55" s="104">
        <v>5347</v>
      </c>
      <c r="E55" s="111">
        <f>'[1]Tab. MHMP 3 C) ponechané'!J30</f>
        <v>2321665.48</v>
      </c>
    </row>
    <row r="56" spans="1:5" s="112" customFormat="1" ht="24" x14ac:dyDescent="0.2">
      <c r="A56" s="113"/>
      <c r="B56" s="109" t="s">
        <v>75</v>
      </c>
      <c r="C56" s="113">
        <v>127</v>
      </c>
      <c r="D56" s="104">
        <v>5347</v>
      </c>
      <c r="E56" s="114">
        <v>0</v>
      </c>
    </row>
    <row r="57" spans="1:5" s="112" customFormat="1" ht="24" x14ac:dyDescent="0.2">
      <c r="A57" s="113"/>
      <c r="B57" s="109" t="s">
        <v>76</v>
      </c>
      <c r="C57" s="113">
        <v>127</v>
      </c>
      <c r="D57" s="104">
        <v>6363</v>
      </c>
      <c r="E57" s="114">
        <v>0</v>
      </c>
    </row>
    <row r="58" spans="1:5" s="112" customFormat="1" ht="28.5" customHeight="1" x14ac:dyDescent="0.2">
      <c r="A58" s="113"/>
      <c r="B58" s="109" t="s">
        <v>77</v>
      </c>
      <c r="C58" s="113">
        <v>130</v>
      </c>
      <c r="D58" s="104">
        <v>5347</v>
      </c>
      <c r="E58" s="114">
        <v>0</v>
      </c>
    </row>
    <row r="59" spans="1:5" s="112" customFormat="1" ht="26.25" customHeight="1" x14ac:dyDescent="0.2">
      <c r="A59" s="113"/>
      <c r="B59" s="109" t="s">
        <v>78</v>
      </c>
      <c r="C59" s="113">
        <v>130</v>
      </c>
      <c r="D59" s="104">
        <v>6363</v>
      </c>
      <c r="E59" s="114">
        <v>0</v>
      </c>
    </row>
    <row r="60" spans="1:5" s="19" customFormat="1" ht="12" x14ac:dyDescent="0.2">
      <c r="A60" s="104"/>
      <c r="B60" s="115" t="s">
        <v>79</v>
      </c>
      <c r="C60" s="116"/>
      <c r="D60" s="104">
        <v>5347</v>
      </c>
      <c r="E60" s="105">
        <v>123008.95</v>
      </c>
    </row>
    <row r="61" spans="1:5" s="19" customFormat="1" thickBot="1" x14ac:dyDescent="0.25">
      <c r="A61" s="55"/>
      <c r="B61" s="96" t="s">
        <v>80</v>
      </c>
      <c r="C61" s="97"/>
      <c r="D61" s="92" t="s">
        <v>81</v>
      </c>
      <c r="E61" s="51">
        <v>0</v>
      </c>
    </row>
    <row r="62" spans="1:5" ht="13.5" hidden="1" thickBot="1" x14ac:dyDescent="0.25">
      <c r="A62" s="42"/>
      <c r="B62" s="43"/>
      <c r="C62" s="42"/>
      <c r="D62" s="42"/>
      <c r="E62" s="44"/>
    </row>
    <row r="63" spans="1:5" ht="14.25" thickTop="1" thickBot="1" x14ac:dyDescent="0.25">
      <c r="A63" s="117" t="s">
        <v>82</v>
      </c>
      <c r="B63" s="118" t="s">
        <v>83</v>
      </c>
      <c r="C63" s="117"/>
      <c r="D63" s="117"/>
      <c r="E63" s="119">
        <f>E35+E45</f>
        <v>288796297.35000002</v>
      </c>
    </row>
    <row r="64" spans="1:5" ht="14.25" thickTop="1" thickBot="1" x14ac:dyDescent="0.25">
      <c r="A64" s="120" t="s">
        <v>84</v>
      </c>
      <c r="B64" s="121" t="s">
        <v>85</v>
      </c>
      <c r="C64" s="120"/>
      <c r="D64" s="120"/>
      <c r="E64" s="122">
        <f>SUM(E33-E63)</f>
        <v>-285108147.67000002</v>
      </c>
    </row>
    <row r="65" spans="1:11" s="19" customFormat="1" x14ac:dyDescent="0.2">
      <c r="A65" s="17" t="s">
        <v>86</v>
      </c>
      <c r="B65" s="123" t="s">
        <v>87</v>
      </c>
      <c r="C65" s="135"/>
      <c r="D65" s="136"/>
      <c r="E65" s="137"/>
    </row>
    <row r="66" spans="1:11" s="19" customFormat="1" x14ac:dyDescent="0.2">
      <c r="A66" s="55"/>
      <c r="B66" s="103" t="s">
        <v>88</v>
      </c>
      <c r="C66" s="138">
        <v>0</v>
      </c>
      <c r="D66" s="139"/>
      <c r="E66" s="140"/>
    </row>
    <row r="67" spans="1:11" s="19" customFormat="1" x14ac:dyDescent="0.2">
      <c r="A67" s="55"/>
      <c r="B67" s="103" t="s">
        <v>89</v>
      </c>
      <c r="C67" s="138">
        <v>0</v>
      </c>
      <c r="D67" s="139"/>
      <c r="E67" s="140"/>
    </row>
    <row r="68" spans="1:11" s="19" customFormat="1" x14ac:dyDescent="0.2">
      <c r="A68" s="55"/>
      <c r="B68" s="103" t="s">
        <v>90</v>
      </c>
      <c r="C68" s="138">
        <v>0</v>
      </c>
      <c r="D68" s="139"/>
      <c r="E68" s="140"/>
    </row>
    <row r="69" spans="1:11" s="19" customFormat="1" ht="13.5" thickBot="1" x14ac:dyDescent="0.25">
      <c r="A69" s="124"/>
      <c r="B69" s="125" t="s">
        <v>91</v>
      </c>
      <c r="C69" s="132">
        <v>0</v>
      </c>
      <c r="D69" s="133"/>
      <c r="E69" s="134"/>
    </row>
    <row r="70" spans="1:11" s="19" customFormat="1" ht="13.5" thickBot="1" x14ac:dyDescent="0.25">
      <c r="A70" s="27"/>
      <c r="B70" s="126" t="s">
        <v>92</v>
      </c>
      <c r="C70" s="128">
        <v>0</v>
      </c>
      <c r="D70" s="129"/>
      <c r="E70" s="130"/>
    </row>
    <row r="71" spans="1:11" ht="15" x14ac:dyDescent="0.25">
      <c r="A71" s="131"/>
      <c r="B71" s="131"/>
      <c r="C71" s="131"/>
      <c r="D71" s="131"/>
      <c r="E71" s="131"/>
    </row>
    <row r="72" spans="1:11" ht="15" x14ac:dyDescent="0.25">
      <c r="E72" s="2"/>
      <c r="F72" s="127"/>
      <c r="G72" s="127"/>
      <c r="H72" s="127"/>
      <c r="I72" s="127"/>
      <c r="J72" s="127"/>
      <c r="K72" s="127"/>
    </row>
    <row r="73" spans="1:11" x14ac:dyDescent="0.2">
      <c r="B73" s="19"/>
      <c r="C73" s="19"/>
      <c r="D73" s="19"/>
      <c r="E73" s="19"/>
      <c r="F73" s="19"/>
      <c r="G73" s="19"/>
      <c r="H73" s="19"/>
      <c r="I73" s="19"/>
    </row>
    <row r="74" spans="1:11" x14ac:dyDescent="0.2">
      <c r="B74" s="19"/>
      <c r="C74" s="19"/>
      <c r="D74" s="19"/>
      <c r="E74" s="19"/>
      <c r="F74" s="19"/>
      <c r="G74" s="19"/>
      <c r="H74" s="19"/>
      <c r="I74" s="19"/>
    </row>
    <row r="75" spans="1:11" x14ac:dyDescent="0.2">
      <c r="B75" s="19"/>
      <c r="C75" s="19"/>
      <c r="D75" s="19"/>
      <c r="E75" s="19"/>
      <c r="F75" s="19"/>
      <c r="G75" s="19"/>
      <c r="H75" s="19"/>
      <c r="I75" s="19"/>
    </row>
    <row r="76" spans="1:11" x14ac:dyDescent="0.2">
      <c r="B76" s="19"/>
      <c r="C76" s="19"/>
      <c r="D76" s="19"/>
      <c r="E76" s="19"/>
      <c r="F76" s="19"/>
      <c r="G76" s="19"/>
      <c r="H76" s="19"/>
      <c r="I76" s="19"/>
    </row>
    <row r="77" spans="1:11" x14ac:dyDescent="0.2">
      <c r="B77" s="19"/>
      <c r="C77" s="19"/>
      <c r="D77" s="19"/>
      <c r="E77" s="19"/>
      <c r="F77" s="19"/>
      <c r="G77" s="19"/>
      <c r="H77" s="19"/>
      <c r="I77" s="19"/>
    </row>
    <row r="78" spans="1:11" x14ac:dyDescent="0.2">
      <c r="B78" s="19"/>
      <c r="C78" s="19"/>
      <c r="D78" s="19"/>
      <c r="E78" s="19"/>
      <c r="F78" s="19"/>
      <c r="G78" s="19"/>
      <c r="H78" s="19"/>
      <c r="I78" s="19"/>
    </row>
    <row r="79" spans="1:11" x14ac:dyDescent="0.2">
      <c r="B79" s="19"/>
      <c r="C79" s="19"/>
      <c r="D79" s="19"/>
      <c r="E79" s="19"/>
      <c r="F79" s="19"/>
      <c r="G79" s="19"/>
      <c r="H79" s="19"/>
      <c r="I79" s="19"/>
    </row>
  </sheetData>
  <mergeCells count="14">
    <mergeCell ref="C10:E10"/>
    <mergeCell ref="C5:E5"/>
    <mergeCell ref="C6:E6"/>
    <mergeCell ref="C7:E7"/>
    <mergeCell ref="C8:E8"/>
    <mergeCell ref="C9:E9"/>
    <mergeCell ref="C70:E70"/>
    <mergeCell ref="A71:E71"/>
    <mergeCell ref="C11:E11"/>
    <mergeCell ref="C65:E65"/>
    <mergeCell ref="C66:E66"/>
    <mergeCell ref="C67:E67"/>
    <mergeCell ref="C68:E68"/>
    <mergeCell ref="C69:E69"/>
  </mergeCells>
  <pageMargins left="0.7" right="0.7" top="0.75" bottom="0.75" header="0.3" footer="0.3"/>
  <pageSetup paperSize="9" scale="76" fitToHeight="0" orientation="portrait" r:id="rId1"/>
  <headerFooter>
    <oddHeader>&amp;RP10-227575/2023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4. FV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2023-06-09T07:03:42Z</cp:lastPrinted>
  <dcterms:created xsi:type="dcterms:W3CDTF">2023-05-22T09:16:37Z</dcterms:created>
  <dcterms:modified xsi:type="dcterms:W3CDTF">2023-06-09T07:12:48Z</dcterms:modified>
</cp:coreProperties>
</file>