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O:\ODD. ROZPOČTU\MHMP, ROZBORY, ROZPOČET\2023\ROZBORY\30062023\Finanční výbor\materiál ZMČ\"/>
    </mc:Choice>
  </mc:AlternateContent>
  <bookViews>
    <workbookView xWindow="0" yWindow="0" windowWidth="28800" windowHeight="11835" tabRatio="718"/>
  </bookViews>
  <sheets>
    <sheet name="51 CSOP " sheetId="69" r:id="rId1"/>
  </sheets>
  <definedNames>
    <definedName name="_xlnm.Print_Area" localSheetId="0">'51 CSOP '!$A$1:$E$103</definedName>
  </definedNames>
  <calcPr calcId="152511"/>
</workbook>
</file>

<file path=xl/calcChain.xml><?xml version="1.0" encoding="utf-8"?>
<calcChain xmlns="http://schemas.openxmlformats.org/spreadsheetml/2006/main">
  <c r="B82" i="69" l="1"/>
  <c r="C26" i="69"/>
  <c r="C24" i="69"/>
  <c r="C23" i="69"/>
  <c r="B23" i="69"/>
  <c r="C22" i="69"/>
  <c r="B12" i="69" l="1"/>
  <c r="B11" i="69" l="1"/>
  <c r="C11" i="69"/>
  <c r="C74" i="69" l="1"/>
  <c r="B74" i="69"/>
  <c r="C80" i="69"/>
  <c r="B80" i="69"/>
  <c r="C59" i="69" l="1"/>
  <c r="C58" i="69" s="1"/>
  <c r="B59" i="69"/>
  <c r="B58" i="69" s="1"/>
  <c r="C10" i="69"/>
  <c r="C9" i="69" s="1"/>
  <c r="B10" i="69"/>
  <c r="B9" i="69" s="1"/>
</calcChain>
</file>

<file path=xl/sharedStrings.xml><?xml version="1.0" encoding="utf-8"?>
<sst xmlns="http://schemas.openxmlformats.org/spreadsheetml/2006/main" count="119" uniqueCount="101">
  <si>
    <t>Opravy a udržování</t>
  </si>
  <si>
    <t>Cestovné</t>
  </si>
  <si>
    <t>v tis. Kč</t>
  </si>
  <si>
    <t>v Kč</t>
  </si>
  <si>
    <t>Spotřeba materiálu</t>
  </si>
  <si>
    <t>Spotřeba energie</t>
  </si>
  <si>
    <t>Náklady z vyřazených pohledávek</t>
  </si>
  <si>
    <t>Odpisy dlouhodobého majetku</t>
  </si>
  <si>
    <t>Ostatní služby</t>
  </si>
  <si>
    <t>Výnosy z prodeje služeb</t>
  </si>
  <si>
    <t>Výsledek hospodaření</t>
  </si>
  <si>
    <t xml:space="preserve"> </t>
  </si>
  <si>
    <t>Výnosy celkem</t>
  </si>
  <si>
    <t>Hospodářský výsledek</t>
  </si>
  <si>
    <t>Tvorba a zúčtování opravných položek</t>
  </si>
  <si>
    <t>v tis.Kč</t>
  </si>
  <si>
    <t>FKSP</t>
  </si>
  <si>
    <t>pohledávky</t>
  </si>
  <si>
    <t>závazky</t>
  </si>
  <si>
    <t>Výnosy - náklady</t>
  </si>
  <si>
    <t>vedlejší činnost</t>
  </si>
  <si>
    <t>Výnosy z činnosti</t>
  </si>
  <si>
    <t>Prodané zboží</t>
  </si>
  <si>
    <t>Zákonné sociální pojištění</t>
  </si>
  <si>
    <t>Jiné sociální náklady</t>
  </si>
  <si>
    <t>Daň silniční</t>
  </si>
  <si>
    <t>Jiné daně a poplatky</t>
  </si>
  <si>
    <t>Smluvní pokuty a úroky z prodlení</t>
  </si>
  <si>
    <t>Jiné pokuty a penále</t>
  </si>
  <si>
    <t>Manka a škody</t>
  </si>
  <si>
    <t>Ostatní náklady z činnosti</t>
  </si>
  <si>
    <t>Finanční náklady</t>
  </si>
  <si>
    <t>Stavy fondů</t>
  </si>
  <si>
    <t>fond odměn</t>
  </si>
  <si>
    <t>fond investic</t>
  </si>
  <si>
    <t>Stav závazků a pohledávek</t>
  </si>
  <si>
    <t>Aktivace dlouhodobého majetku</t>
  </si>
  <si>
    <t>Aktivace oběžného majetku</t>
  </si>
  <si>
    <t>Změna stavu zásob vlastní výroby</t>
  </si>
  <si>
    <t>Náklady na reprezentaci</t>
  </si>
  <si>
    <t>Aktivace vnitroorganizačních služeb</t>
  </si>
  <si>
    <t>Mzdové náklady</t>
  </si>
  <si>
    <t>Jiné sociální pojištění</t>
  </si>
  <si>
    <t>Zákonné sociální náklady</t>
  </si>
  <si>
    <t>Daň z nemovitostí</t>
  </si>
  <si>
    <t>Prodaný materiál</t>
  </si>
  <si>
    <t>Tvorba fondů</t>
  </si>
  <si>
    <t>Prodaný dlouhodobý nehmotný majetek</t>
  </si>
  <si>
    <t>Prodaný dlouhodobý hmotný majetek</t>
  </si>
  <si>
    <t>Prodané pozemky</t>
  </si>
  <si>
    <t>Tvorba a zúčtování rezerv</t>
  </si>
  <si>
    <t>Náklady z činnosti</t>
  </si>
  <si>
    <t>Prodané cenné papíry a podíly</t>
  </si>
  <si>
    <t>Úroky</t>
  </si>
  <si>
    <t>Kurzové ztráty</t>
  </si>
  <si>
    <t>Náklady z přecenění reálnou hodnotou</t>
  </si>
  <si>
    <t>Ostatní finanční náklady</t>
  </si>
  <si>
    <t>Náklady na transfery</t>
  </si>
  <si>
    <t>Daň z příjmů</t>
  </si>
  <si>
    <t>Dodatečné odvody daně z příjmů</t>
  </si>
  <si>
    <t>Výnosy z prodeje vlastních výrobků</t>
  </si>
  <si>
    <t>Výnosy z pronájmu</t>
  </si>
  <si>
    <t>Výnosy z prodaného zboží</t>
  </si>
  <si>
    <t>Jiné výnosy z vlastních výkonů</t>
  </si>
  <si>
    <t>Výnosy z vyřazených pohledávek</t>
  </si>
  <si>
    <t>Výnosy z prodeje materiálu</t>
  </si>
  <si>
    <t>Výnosy z prodeje dlouhodobého nehmotného majetku</t>
  </si>
  <si>
    <t>Výnosy z prodeje pozemků</t>
  </si>
  <si>
    <t>Čerpání fondů</t>
  </si>
  <si>
    <t>Ostatní výnosy z činnosti</t>
  </si>
  <si>
    <t>Kurzové zisky</t>
  </si>
  <si>
    <t>Výnosy z přecenění reálnou hodnotou</t>
  </si>
  <si>
    <t>Ostatní finanční výnosy</t>
  </si>
  <si>
    <t>Finanční výnosy</t>
  </si>
  <si>
    <t>Spotřeba jiných neskladovatelných dodávek</t>
  </si>
  <si>
    <t>Výnosy vybraných místních vládních institucí z transferů</t>
  </si>
  <si>
    <t xml:space="preserve">Skutečnost  </t>
  </si>
  <si>
    <t xml:space="preserve">hlavní činnost </t>
  </si>
  <si>
    <t>Stavy bankovních účtů</t>
  </si>
  <si>
    <t>běžný účet</t>
  </si>
  <si>
    <t>BÚ odměn</t>
  </si>
  <si>
    <t>BÚ FKSP</t>
  </si>
  <si>
    <t>0051 - Centrum SOP</t>
  </si>
  <si>
    <r>
      <rPr>
        <b/>
        <sz val="10"/>
        <rFont val="Times New Roman"/>
        <family val="1"/>
        <charset val="238"/>
      </rPr>
      <t>N</t>
    </r>
    <r>
      <rPr>
        <b/>
        <sz val="12"/>
        <rFont val="Times New Roman"/>
        <family val="1"/>
        <charset val="238"/>
      </rPr>
      <t>áklady celkem</t>
    </r>
  </si>
  <si>
    <t>Dary</t>
  </si>
  <si>
    <t>Náklady z drob. dlouhodobého majetku</t>
  </si>
  <si>
    <t>Náklady vybraných ústředních vládních institucí na transfery</t>
  </si>
  <si>
    <t>Náklady vybraných místních vládních institucí na transfery</t>
  </si>
  <si>
    <t>Výnosy z prodeje dlouhodobého hmotného majetku kromě pozemků</t>
  </si>
  <si>
    <t>Výnosy z prodeje cenných papírů a podílů</t>
  </si>
  <si>
    <t>Výnosy z transferů</t>
  </si>
  <si>
    <t>Výnosy vybraných ústředních vládních institucí z transferů</t>
  </si>
  <si>
    <t>Výsledek hospodaření před zdaněním</t>
  </si>
  <si>
    <t>Výsledek hospodaření běžného účetního období</t>
  </si>
  <si>
    <t>BÚ depozitní</t>
  </si>
  <si>
    <t>fond rezervní</t>
  </si>
  <si>
    <t>Výsledky hospodaření k 30.6.2023</t>
  </si>
  <si>
    <t>k 30.6.2023</t>
  </si>
  <si>
    <t>stav k 30.6.2022</t>
  </si>
  <si>
    <t>stav k 30.6.2023</t>
  </si>
  <si>
    <t>k 30.6.2022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</si>
</sst>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.00_-;\-* #,##0.00_-;_-* &quot;-&quot;??_-;_-@_-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Helv"/>
    </font>
    <font>
      <sz val="10"/>
      <name val="Arial"/>
      <charset val="238"/>
    </font>
    <font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i/>
      <u/>
      <sz val="14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u/>
      <sz val="12"/>
      <color rgb="FF00008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5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0" borderId="21" applyNumberFormat="0" applyFill="0" applyAlignment="0" applyProtection="0"/>
    <xf numFmtId="0" fontId="9" fillId="20" borderId="0" applyNumberFormat="0" applyBorder="0" applyAlignment="0" applyProtection="0"/>
    <xf numFmtId="0" fontId="10" fillId="21" borderId="22" applyNumberFormat="0" applyAlignment="0" applyProtection="0"/>
    <xf numFmtId="0" fontId="11" fillId="0" borderId="23" applyNumberFormat="0" applyFill="0" applyAlignment="0" applyProtection="0"/>
    <xf numFmtId="0" fontId="12" fillId="0" borderId="24" applyNumberFormat="0" applyFill="0" applyAlignment="0" applyProtection="0"/>
    <xf numFmtId="0" fontId="13" fillId="0" borderId="2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4" fillId="0" borderId="0"/>
    <xf numFmtId="0" fontId="6" fillId="0" borderId="0"/>
    <xf numFmtId="0" fontId="5" fillId="0" borderId="0"/>
    <xf numFmtId="0" fontId="6" fillId="23" borderId="26" applyNumberFormat="0" applyFont="0" applyAlignment="0" applyProtection="0"/>
    <xf numFmtId="0" fontId="16" fillId="0" borderId="27" applyNumberFormat="0" applyFill="0" applyAlignment="0" applyProtection="0"/>
    <xf numFmtId="0" fontId="17" fillId="2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5" borderId="28" applyNumberFormat="0" applyAlignment="0" applyProtection="0"/>
    <xf numFmtId="0" fontId="20" fillId="26" borderId="28" applyNumberFormat="0" applyAlignment="0" applyProtection="0"/>
    <xf numFmtId="0" fontId="21" fillId="26" borderId="29" applyNumberFormat="0" applyAlignment="0" applyProtection="0"/>
    <xf numFmtId="0" fontId="22" fillId="0" borderId="0" applyNumberFormat="0" applyFill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27" fillId="0" borderId="0"/>
    <xf numFmtId="0" fontId="6" fillId="0" borderId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6" fillId="0" borderId="0"/>
  </cellStyleXfs>
  <cellXfs count="116">
    <xf numFmtId="0" fontId="0" fillId="0" borderId="0" xfId="0"/>
    <xf numFmtId="0" fontId="23" fillId="0" borderId="0" xfId="29" applyFont="1" applyFill="1"/>
    <xf numFmtId="0" fontId="2" fillId="0" borderId="0" xfId="29" applyFont="1" applyFill="1"/>
    <xf numFmtId="0" fontId="3" fillId="0" borderId="0" xfId="29" applyFont="1" applyFill="1" applyAlignment="1">
      <alignment horizontal="right"/>
    </xf>
    <xf numFmtId="0" fontId="2" fillId="0" borderId="0" xfId="55" applyFont="1" applyFill="1"/>
    <xf numFmtId="0" fontId="34" fillId="0" borderId="0" xfId="55" applyFont="1" applyFill="1" applyAlignment="1">
      <alignment horizontal="center"/>
    </xf>
    <xf numFmtId="0" fontId="23" fillId="0" borderId="0" xfId="55" applyFont="1" applyFill="1"/>
    <xf numFmtId="3" fontId="23" fillId="0" borderId="0" xfId="29" applyNumberFormat="1" applyFont="1" applyFill="1" applyAlignment="1">
      <alignment horizontal="right"/>
    </xf>
    <xf numFmtId="0" fontId="31" fillId="0" borderId="0" xfId="55" applyFont="1" applyFill="1"/>
    <xf numFmtId="0" fontId="35" fillId="0" borderId="0" xfId="55" applyFont="1" applyFill="1" applyAlignment="1">
      <alignment horizontal="center"/>
    </xf>
    <xf numFmtId="0" fontId="29" fillId="0" borderId="0" xfId="55" applyFont="1" applyFill="1"/>
    <xf numFmtId="0" fontId="28" fillId="0" borderId="0" xfId="55" applyFont="1" applyFill="1"/>
    <xf numFmtId="0" fontId="36" fillId="0" borderId="0" xfId="55" applyFont="1" applyFill="1" applyAlignment="1">
      <alignment horizontal="center"/>
    </xf>
    <xf numFmtId="0" fontId="32" fillId="0" borderId="0" xfId="55" applyFont="1" applyFill="1"/>
    <xf numFmtId="3" fontId="37" fillId="0" borderId="0" xfId="55" applyNumberFormat="1" applyFont="1" applyFill="1" applyAlignment="1">
      <alignment horizontal="right"/>
    </xf>
    <xf numFmtId="3" fontId="30" fillId="0" borderId="32" xfId="56" applyNumberFormat="1" applyFont="1" applyFill="1" applyBorder="1"/>
    <xf numFmtId="3" fontId="30" fillId="0" borderId="6" xfId="56" applyNumberFormat="1" applyFont="1" applyFill="1" applyBorder="1" applyAlignment="1">
      <alignment horizontal="center"/>
    </xf>
    <xf numFmtId="3" fontId="30" fillId="0" borderId="3" xfId="56" applyNumberFormat="1" applyFont="1" applyFill="1" applyBorder="1" applyAlignment="1">
      <alignment horizontal="center"/>
    </xf>
    <xf numFmtId="3" fontId="30" fillId="0" borderId="34" xfId="56" applyNumberFormat="1" applyFont="1" applyFill="1" applyBorder="1"/>
    <xf numFmtId="0" fontId="30" fillId="0" borderId="7" xfId="55" applyFont="1" applyFill="1" applyBorder="1" applyAlignment="1">
      <alignment horizontal="center"/>
    </xf>
    <xf numFmtId="0" fontId="30" fillId="0" borderId="31" xfId="55" applyFont="1" applyFill="1" applyBorder="1" applyAlignment="1">
      <alignment horizontal="center"/>
    </xf>
    <xf numFmtId="3" fontId="30" fillId="0" borderId="19" xfId="56" applyNumberFormat="1" applyFont="1" applyFill="1" applyBorder="1"/>
    <xf numFmtId="3" fontId="30" fillId="0" borderId="4" xfId="56" applyNumberFormat="1" applyFont="1" applyFill="1" applyBorder="1" applyAlignment="1">
      <alignment horizontal="center"/>
    </xf>
    <xf numFmtId="3" fontId="30" fillId="0" borderId="5" xfId="56" applyNumberFormat="1" applyFont="1" applyFill="1" applyBorder="1" applyAlignment="1">
      <alignment horizontal="center"/>
    </xf>
    <xf numFmtId="3" fontId="24" fillId="0" borderId="19" xfId="56" applyNumberFormat="1" applyFont="1" applyFill="1" applyBorder="1"/>
    <xf numFmtId="3" fontId="29" fillId="0" borderId="4" xfId="56" applyNumberFormat="1" applyFont="1" applyFill="1" applyBorder="1" applyAlignment="1">
      <alignment horizontal="right"/>
    </xf>
    <xf numFmtId="49" fontId="25" fillId="0" borderId="19" xfId="55" applyNumberFormat="1" applyFont="1" applyFill="1" applyBorder="1" applyAlignment="1">
      <alignment vertical="top" wrapText="1"/>
    </xf>
    <xf numFmtId="3" fontId="25" fillId="0" borderId="12" xfId="55" applyNumberFormat="1" applyFont="1" applyFill="1" applyBorder="1" applyAlignment="1">
      <alignment vertical="top"/>
    </xf>
    <xf numFmtId="49" fontId="37" fillId="0" borderId="35" xfId="55" applyNumberFormat="1" applyFont="1" applyFill="1" applyBorder="1" applyAlignment="1">
      <alignment vertical="top" wrapText="1"/>
    </xf>
    <xf numFmtId="3" fontId="23" fillId="0" borderId="16" xfId="29" applyNumberFormat="1" applyFont="1" applyBorder="1"/>
    <xf numFmtId="3" fontId="23" fillId="0" borderId="14" xfId="29" applyNumberFormat="1" applyFont="1" applyBorder="1"/>
    <xf numFmtId="49" fontId="37" fillId="0" borderId="36" xfId="55" applyNumberFormat="1" applyFont="1" applyFill="1" applyBorder="1" applyAlignment="1">
      <alignment vertical="top" wrapText="1"/>
    </xf>
    <xf numFmtId="3" fontId="23" fillId="0" borderId="15" xfId="29" applyNumberFormat="1" applyFont="1" applyBorder="1"/>
    <xf numFmtId="3" fontId="23" fillId="0" borderId="2" xfId="29" applyNumberFormat="1" applyFont="1" applyBorder="1"/>
    <xf numFmtId="3" fontId="23" fillId="0" borderId="15" xfId="29" applyNumberFormat="1" applyFont="1" applyFill="1" applyBorder="1"/>
    <xf numFmtId="49" fontId="37" fillId="0" borderId="37" xfId="55" applyNumberFormat="1" applyFont="1" applyFill="1" applyBorder="1" applyAlignment="1">
      <alignment vertical="top" wrapText="1"/>
    </xf>
    <xf numFmtId="3" fontId="23" fillId="0" borderId="18" xfId="29" applyNumberFormat="1" applyFont="1" applyBorder="1"/>
    <xf numFmtId="3" fontId="23" fillId="0" borderId="10" xfId="29" applyNumberFormat="1" applyFont="1" applyBorder="1"/>
    <xf numFmtId="49" fontId="38" fillId="0" borderId="20" xfId="55" applyNumberFormat="1" applyFont="1" applyFill="1" applyBorder="1" applyAlignment="1">
      <alignment vertical="top" wrapText="1"/>
    </xf>
    <xf numFmtId="3" fontId="38" fillId="0" borderId="12" xfId="55" applyNumberFormat="1" applyFont="1" applyFill="1" applyBorder="1" applyAlignment="1">
      <alignment vertical="top"/>
    </xf>
    <xf numFmtId="3" fontId="38" fillId="0" borderId="13" xfId="55" applyNumberFormat="1" applyFont="1" applyFill="1" applyBorder="1" applyAlignment="1">
      <alignment vertical="top"/>
    </xf>
    <xf numFmtId="49" fontId="38" fillId="0" borderId="38" xfId="55" applyNumberFormat="1" applyFont="1" applyFill="1" applyBorder="1" applyAlignment="1">
      <alignment vertical="top" wrapText="1"/>
    </xf>
    <xf numFmtId="3" fontId="38" fillId="0" borderId="4" xfId="55" applyNumberFormat="1" applyFont="1" applyFill="1" applyBorder="1" applyAlignment="1">
      <alignment vertical="top"/>
    </xf>
    <xf numFmtId="3" fontId="38" fillId="0" borderId="39" xfId="55" applyNumberFormat="1" applyFont="1" applyFill="1" applyBorder="1" applyAlignment="1">
      <alignment vertical="top"/>
    </xf>
    <xf numFmtId="3" fontId="23" fillId="0" borderId="33" xfId="29" applyNumberFormat="1" applyFont="1" applyBorder="1"/>
    <xf numFmtId="3" fontId="38" fillId="0" borderId="5" xfId="55" applyNumberFormat="1" applyFont="1" applyFill="1" applyBorder="1" applyAlignment="1">
      <alignment vertical="top"/>
    </xf>
    <xf numFmtId="3" fontId="23" fillId="0" borderId="11" xfId="29" applyNumberFormat="1" applyFont="1" applyBorder="1"/>
    <xf numFmtId="49" fontId="25" fillId="0" borderId="38" xfId="55" applyNumberFormat="1" applyFont="1" applyFill="1" applyBorder="1" applyAlignment="1">
      <alignment vertical="top" wrapText="1"/>
    </xf>
    <xf numFmtId="3" fontId="25" fillId="0" borderId="40" xfId="55" applyNumberFormat="1" applyFont="1" applyFill="1" applyBorder="1" applyAlignment="1">
      <alignment vertical="top"/>
    </xf>
    <xf numFmtId="49" fontId="38" fillId="0" borderId="42" xfId="55" applyNumberFormat="1" applyFont="1" applyFill="1" applyBorder="1" applyAlignment="1">
      <alignment vertical="top" wrapText="1"/>
    </xf>
    <xf numFmtId="3" fontId="38" fillId="0" borderId="43" xfId="55" applyNumberFormat="1" applyFont="1" applyFill="1" applyBorder="1" applyAlignment="1">
      <alignment vertical="top"/>
    </xf>
    <xf numFmtId="3" fontId="38" fillId="0" borderId="44" xfId="55" applyNumberFormat="1" applyFont="1" applyFill="1" applyBorder="1" applyAlignment="1">
      <alignment vertical="top"/>
    </xf>
    <xf numFmtId="49" fontId="37" fillId="0" borderId="45" xfId="55" applyNumberFormat="1" applyFont="1" applyFill="1" applyBorder="1" applyAlignment="1">
      <alignment vertical="top" wrapText="1"/>
    </xf>
    <xf numFmtId="49" fontId="37" fillId="0" borderId="46" xfId="55" applyNumberFormat="1" applyFont="1" applyFill="1" applyBorder="1" applyAlignment="1">
      <alignment vertical="top" wrapText="1"/>
    </xf>
    <xf numFmtId="49" fontId="37" fillId="0" borderId="47" xfId="55" applyNumberFormat="1" applyFont="1" applyFill="1" applyBorder="1" applyAlignment="1">
      <alignment vertical="top" wrapText="1"/>
    </xf>
    <xf numFmtId="3" fontId="23" fillId="0" borderId="17" xfId="29" applyNumberFormat="1" applyFont="1" applyBorder="1"/>
    <xf numFmtId="49" fontId="37" fillId="0" borderId="48" xfId="55" applyNumberFormat="1" applyFont="1" applyFill="1" applyBorder="1" applyAlignment="1">
      <alignment vertical="top" wrapText="1"/>
    </xf>
    <xf numFmtId="0" fontId="37" fillId="0" borderId="0" xfId="55" applyFont="1" applyFill="1"/>
    <xf numFmtId="0" fontId="26" fillId="0" borderId="0" xfId="29" applyFont="1"/>
    <xf numFmtId="0" fontId="40" fillId="0" borderId="0" xfId="29" applyFont="1" applyFill="1"/>
    <xf numFmtId="3" fontId="23" fillId="0" borderId="40" xfId="29" applyNumberFormat="1" applyFont="1" applyBorder="1"/>
    <xf numFmtId="3" fontId="23" fillId="0" borderId="41" xfId="29" applyNumberFormat="1" applyFont="1" applyBorder="1"/>
    <xf numFmtId="3" fontId="39" fillId="33" borderId="52" xfId="55" applyNumberFormat="1" applyFont="1" applyFill="1" applyBorder="1" applyAlignment="1">
      <alignment vertical="top" wrapText="1"/>
    </xf>
    <xf numFmtId="3" fontId="2" fillId="33" borderId="15" xfId="29" applyNumberFormat="1" applyFont="1" applyFill="1" applyBorder="1"/>
    <xf numFmtId="3" fontId="2" fillId="33" borderId="0" xfId="29" applyNumberFormat="1" applyFont="1" applyFill="1"/>
    <xf numFmtId="3" fontId="39" fillId="33" borderId="53" xfId="55" applyNumberFormat="1" applyFont="1" applyFill="1" applyBorder="1" applyAlignment="1">
      <alignment horizontal="center" vertical="top"/>
    </xf>
    <xf numFmtId="3" fontId="39" fillId="33" borderId="55" xfId="55" applyNumberFormat="1" applyFont="1" applyFill="1" applyBorder="1" applyAlignment="1">
      <alignment horizontal="center" vertical="top"/>
    </xf>
    <xf numFmtId="3" fontId="39" fillId="33" borderId="54" xfId="55" applyNumberFormat="1" applyFont="1" applyFill="1" applyBorder="1" applyAlignment="1">
      <alignment horizontal="center" vertical="top"/>
    </xf>
    <xf numFmtId="3" fontId="39" fillId="33" borderId="49" xfId="55" applyNumberFormat="1" applyFont="1" applyFill="1" applyBorder="1" applyAlignment="1">
      <alignment horizontal="center" vertical="top"/>
    </xf>
    <xf numFmtId="3" fontId="2" fillId="33" borderId="1" xfId="29" applyNumberFormat="1" applyFont="1" applyFill="1" applyBorder="1" applyAlignment="1">
      <alignment horizontal="center"/>
    </xf>
    <xf numFmtId="3" fontId="2" fillId="33" borderId="2" xfId="29" applyNumberFormat="1" applyFont="1" applyFill="1" applyBorder="1" applyAlignment="1">
      <alignment horizontal="center"/>
    </xf>
    <xf numFmtId="4" fontId="2" fillId="33" borderId="0" xfId="29" applyNumberFormat="1" applyFont="1" applyFill="1"/>
    <xf numFmtId="4" fontId="39" fillId="33" borderId="52" xfId="55" applyNumberFormat="1" applyFont="1" applyFill="1" applyBorder="1" applyAlignment="1">
      <alignment vertical="top" wrapText="1"/>
    </xf>
    <xf numFmtId="4" fontId="39" fillId="33" borderId="53" xfId="55" applyNumberFormat="1" applyFont="1" applyFill="1" applyBorder="1" applyAlignment="1">
      <alignment horizontal="center" vertical="top"/>
    </xf>
    <xf numFmtId="4" fontId="39" fillId="33" borderId="55" xfId="55" applyNumberFormat="1" applyFont="1" applyFill="1" applyBorder="1" applyAlignment="1">
      <alignment horizontal="center" vertical="top"/>
    </xf>
    <xf numFmtId="4" fontId="39" fillId="33" borderId="54" xfId="55" applyNumberFormat="1" applyFont="1" applyFill="1" applyBorder="1" applyAlignment="1">
      <alignment horizontal="center" vertical="top"/>
    </xf>
    <xf numFmtId="4" fontId="39" fillId="33" borderId="49" xfId="55" applyNumberFormat="1" applyFont="1" applyFill="1" applyBorder="1" applyAlignment="1">
      <alignment horizontal="center" vertical="top"/>
    </xf>
    <xf numFmtId="3" fontId="23" fillId="0" borderId="2" xfId="29" applyNumberFormat="1" applyFont="1" applyFill="1" applyBorder="1"/>
    <xf numFmtId="3" fontId="23" fillId="0" borderId="10" xfId="29" applyNumberFormat="1" applyFont="1" applyFill="1" applyBorder="1"/>
    <xf numFmtId="3" fontId="23" fillId="0" borderId="16" xfId="29" applyNumberFormat="1" applyFont="1" applyFill="1" applyBorder="1"/>
    <xf numFmtId="3" fontId="23" fillId="0" borderId="14" xfId="29" applyNumberFormat="1" applyFont="1" applyFill="1" applyBorder="1"/>
    <xf numFmtId="0" fontId="2" fillId="0" borderId="0" xfId="29" applyFont="1" applyFill="1" applyBorder="1"/>
    <xf numFmtId="4" fontId="2" fillId="0" borderId="0" xfId="29" applyNumberFormat="1" applyFont="1" applyFill="1" applyBorder="1"/>
    <xf numFmtId="0" fontId="23" fillId="0" borderId="0" xfId="55" applyFont="1" applyFill="1" applyBorder="1"/>
    <xf numFmtId="4" fontId="2" fillId="33" borderId="0" xfId="29" applyNumberFormat="1" applyFont="1" applyFill="1" applyBorder="1"/>
    <xf numFmtId="4" fontId="23" fillId="0" borderId="0" xfId="55" applyNumberFormat="1" applyFont="1" applyFill="1" applyBorder="1"/>
    <xf numFmtId="4" fontId="24" fillId="0" borderId="0" xfId="55" applyNumberFormat="1" applyFont="1" applyFill="1" applyBorder="1"/>
    <xf numFmtId="3" fontId="25" fillId="0" borderId="0" xfId="29" applyNumberFormat="1" applyFont="1" applyBorder="1"/>
    <xf numFmtId="49" fontId="38" fillId="0" borderId="0" xfId="55" applyNumberFormat="1" applyFont="1" applyFill="1" applyBorder="1" applyAlignment="1">
      <alignment vertical="top" wrapText="1"/>
    </xf>
    <xf numFmtId="4" fontId="2" fillId="0" borderId="1" xfId="29" applyNumberFormat="1" applyFont="1" applyFill="1" applyBorder="1" applyAlignment="1">
      <alignment horizontal="right"/>
    </xf>
    <xf numFmtId="4" fontId="2" fillId="0" borderId="2" xfId="29" applyNumberFormat="1" applyFont="1" applyFill="1" applyBorder="1" applyAlignment="1">
      <alignment horizontal="right"/>
    </xf>
    <xf numFmtId="3" fontId="2" fillId="0" borderId="0" xfId="29" applyNumberFormat="1" applyFont="1" applyFill="1"/>
    <xf numFmtId="3" fontId="23" fillId="0" borderId="49" xfId="29" applyNumberFormat="1" applyFont="1" applyBorder="1"/>
    <xf numFmtId="49" fontId="37" fillId="0" borderId="60" xfId="55" applyNumberFormat="1" applyFont="1" applyFill="1" applyBorder="1" applyAlignment="1">
      <alignment vertical="top" wrapText="1"/>
    </xf>
    <xf numFmtId="3" fontId="38" fillId="0" borderId="42" xfId="55" applyNumberFormat="1" applyFont="1" applyFill="1" applyBorder="1" applyAlignment="1">
      <alignment vertical="top"/>
    </xf>
    <xf numFmtId="3" fontId="23" fillId="0" borderId="61" xfId="29" applyNumberFormat="1" applyFont="1" applyBorder="1"/>
    <xf numFmtId="49" fontId="38" fillId="0" borderId="62" xfId="55" applyNumberFormat="1" applyFont="1" applyFill="1" applyBorder="1" applyAlignment="1">
      <alignment vertical="top" wrapText="1"/>
    </xf>
    <xf numFmtId="3" fontId="25" fillId="0" borderId="12" xfId="29" applyNumberFormat="1" applyFont="1" applyBorder="1"/>
    <xf numFmtId="3" fontId="25" fillId="0" borderId="13" xfId="29" applyNumberFormat="1" applyFont="1" applyBorder="1"/>
    <xf numFmtId="3" fontId="25" fillId="0" borderId="20" xfId="29" applyNumberFormat="1" applyFont="1" applyBorder="1"/>
    <xf numFmtId="3" fontId="29" fillId="0" borderId="20" xfId="56" applyNumberFormat="1" applyFont="1" applyFill="1" applyBorder="1" applyAlignment="1">
      <alignment horizontal="right"/>
    </xf>
    <xf numFmtId="3" fontId="25" fillId="0" borderId="20" xfId="55" applyNumberFormat="1" applyFont="1" applyFill="1" applyBorder="1" applyAlignment="1">
      <alignment vertical="top"/>
    </xf>
    <xf numFmtId="3" fontId="25" fillId="0" borderId="61" xfId="55" applyNumberFormat="1" applyFont="1" applyFill="1" applyBorder="1" applyAlignment="1">
      <alignment vertical="top"/>
    </xf>
    <xf numFmtId="3" fontId="38" fillId="0" borderId="62" xfId="55" applyNumberFormat="1" applyFont="1" applyFill="1" applyBorder="1" applyAlignment="1">
      <alignment vertical="top"/>
    </xf>
    <xf numFmtId="0" fontId="41" fillId="0" borderId="0" xfId="55" applyFont="1" applyFill="1"/>
    <xf numFmtId="4" fontId="2" fillId="33" borderId="57" xfId="29" applyNumberFormat="1" applyFont="1" applyFill="1" applyBorder="1" applyAlignment="1">
      <alignment horizontal="right"/>
    </xf>
    <xf numFmtId="3" fontId="2" fillId="33" borderId="8" xfId="29" applyNumberFormat="1" applyFont="1" applyFill="1" applyBorder="1" applyAlignment="1">
      <alignment horizontal="center"/>
    </xf>
    <xf numFmtId="3" fontId="2" fillId="33" borderId="30" xfId="29" applyNumberFormat="1" applyFont="1" applyFill="1" applyBorder="1" applyAlignment="1">
      <alignment horizontal="center"/>
    </xf>
    <xf numFmtId="3" fontId="2" fillId="33" borderId="59" xfId="29" applyNumberFormat="1" applyFont="1" applyFill="1" applyBorder="1" applyAlignment="1">
      <alignment horizontal="center"/>
    </xf>
    <xf numFmtId="3" fontId="2" fillId="33" borderId="9" xfId="29" applyNumberFormat="1" applyFont="1" applyFill="1" applyBorder="1" applyAlignment="1">
      <alignment horizontal="center"/>
    </xf>
    <xf numFmtId="3" fontId="37" fillId="0" borderId="57" xfId="55" applyNumberFormat="1" applyFont="1" applyFill="1" applyBorder="1" applyAlignment="1">
      <alignment horizontal="right"/>
    </xf>
    <xf numFmtId="3" fontId="39" fillId="33" borderId="56" xfId="55" applyNumberFormat="1" applyFont="1" applyFill="1" applyBorder="1" applyAlignment="1">
      <alignment horizontal="center" vertical="top"/>
    </xf>
    <xf numFmtId="3" fontId="39" fillId="33" borderId="51" xfId="55" applyNumberFormat="1" applyFont="1" applyFill="1" applyBorder="1" applyAlignment="1">
      <alignment horizontal="center" vertical="top"/>
    </xf>
    <xf numFmtId="3" fontId="39" fillId="33" borderId="58" xfId="55" applyNumberFormat="1" applyFont="1" applyFill="1" applyBorder="1" applyAlignment="1">
      <alignment horizontal="center" vertical="top"/>
    </xf>
    <xf numFmtId="3" fontId="39" fillId="33" borderId="50" xfId="55" applyNumberFormat="1" applyFont="1" applyFill="1" applyBorder="1" applyAlignment="1">
      <alignment horizontal="center" vertical="top"/>
    </xf>
    <xf numFmtId="3" fontId="2" fillId="33" borderId="57" xfId="29" applyNumberFormat="1" applyFont="1" applyFill="1" applyBorder="1" applyAlignment="1">
      <alignment horizontal="right"/>
    </xf>
  </cellXfs>
  <cellStyles count="59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a 2" xfId="46"/>
    <cellStyle name="Čárka 3" xfId="50"/>
    <cellStyle name="Čárka 4" xfId="51"/>
    <cellStyle name="Chybně" xfId="20" builtinId="27" customBuiltin="1"/>
    <cellStyle name="Kontrolní buňka" xfId="21" builtinId="23" customBuiltin="1"/>
    <cellStyle name="Měna 2" xfId="54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2 2" xfId="47"/>
    <cellStyle name="Normální 2 3" xfId="49"/>
    <cellStyle name="Normální 2 4" xfId="57"/>
    <cellStyle name="Normální 3" xfId="29"/>
    <cellStyle name="Normální 4" xfId="48"/>
    <cellStyle name="Normální 4 2" xfId="55"/>
    <cellStyle name="Normální 4 3" xfId="58"/>
    <cellStyle name="Normální 5" xfId="52"/>
    <cellStyle name="Normální 5 2" xfId="30"/>
    <cellStyle name="Normální 6" xfId="31"/>
    <cellStyle name="normální_List1 2" xfId="56"/>
    <cellStyle name="Poznámka" xfId="32" builtinId="10" customBuiltin="1"/>
    <cellStyle name="Procenta 2" xfId="53"/>
    <cellStyle name="Propojená buňka" xfId="33" builtinId="24" customBuiltin="1"/>
    <cellStyle name="Správně" xfId="34" builtinId="26" customBuiltin="1"/>
    <cellStyle name="Text upozornění" xfId="35" builtinId="11" customBuiltin="1"/>
    <cellStyle name="Vstup" xfId="36" builtinId="20" customBuiltin="1"/>
    <cellStyle name="Výpočet" xfId="37" builtinId="22" customBuiltin="1"/>
    <cellStyle name="Výstup" xfId="38" builtinId="21" customBuiltin="1"/>
    <cellStyle name="Vysvětlující text" xfId="39" builtinId="53" customBuiltin="1"/>
    <cellStyle name="Zvýraznění 1" xfId="40" builtinId="29" customBuiltin="1"/>
    <cellStyle name="Zvýraznění 2" xfId="41" builtinId="33" customBuiltin="1"/>
    <cellStyle name="Zvýraznění 3" xfId="42" builtinId="37" customBuiltin="1"/>
    <cellStyle name="Zvýraznění 4" xfId="43" builtinId="41" customBuiltin="1"/>
    <cellStyle name="Zvýraznění 5" xfId="44" builtinId="45" customBuiltin="1"/>
    <cellStyle name="Zvýraznění 6" xfId="45" builtinId="49" customBuiltin="1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</xdr:colOff>
      <xdr:row>12</xdr:row>
      <xdr:rowOff>81915</xdr:rowOff>
    </xdr:from>
    <xdr:ext cx="184731" cy="264560"/>
    <xdr:sp macro="" textlink="">
      <xdr:nvSpPr>
        <xdr:cNvPr id="2" name="TextovéPole 1"/>
        <xdr:cNvSpPr txBox="1"/>
      </xdr:nvSpPr>
      <xdr:spPr>
        <a:xfrm>
          <a:off x="2137410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0</xdr:col>
      <xdr:colOff>403860</xdr:colOff>
      <xdr:row>60</xdr:row>
      <xdr:rowOff>158115</xdr:rowOff>
    </xdr:from>
    <xdr:ext cx="184731" cy="407863"/>
    <xdr:sp macro="" textlink="">
      <xdr:nvSpPr>
        <xdr:cNvPr id="3" name="TextovéPole 1"/>
        <xdr:cNvSpPr txBox="1"/>
      </xdr:nvSpPr>
      <xdr:spPr>
        <a:xfrm>
          <a:off x="403860" y="11178540"/>
          <a:ext cx="184731" cy="407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13</xdr:row>
      <xdr:rowOff>81915</xdr:rowOff>
    </xdr:from>
    <xdr:ext cx="184731" cy="714312"/>
    <xdr:sp macro="" textlink="">
      <xdr:nvSpPr>
        <xdr:cNvPr id="4" name="TextovéPole 1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0</xdr:col>
      <xdr:colOff>413385</xdr:colOff>
      <xdr:row>60</xdr:row>
      <xdr:rowOff>158115</xdr:rowOff>
    </xdr:from>
    <xdr:ext cx="184731" cy="407863"/>
    <xdr:sp macro="" textlink="">
      <xdr:nvSpPr>
        <xdr:cNvPr id="5" name="TextovéPole 1"/>
        <xdr:cNvSpPr txBox="1"/>
      </xdr:nvSpPr>
      <xdr:spPr>
        <a:xfrm>
          <a:off x="413385" y="11178540"/>
          <a:ext cx="184731" cy="407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13</xdr:row>
      <xdr:rowOff>81915</xdr:rowOff>
    </xdr:from>
    <xdr:ext cx="184731" cy="714312"/>
    <xdr:sp macro="" textlink="">
      <xdr:nvSpPr>
        <xdr:cNvPr id="6" name="TextovéPole 4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0</xdr:col>
      <xdr:colOff>413385</xdr:colOff>
      <xdr:row>60</xdr:row>
      <xdr:rowOff>158115</xdr:rowOff>
    </xdr:from>
    <xdr:ext cx="184731" cy="407863"/>
    <xdr:sp macro="" textlink="">
      <xdr:nvSpPr>
        <xdr:cNvPr id="7" name="TextovéPole 1"/>
        <xdr:cNvSpPr txBox="1"/>
      </xdr:nvSpPr>
      <xdr:spPr>
        <a:xfrm>
          <a:off x="413385" y="11178540"/>
          <a:ext cx="184731" cy="407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12</xdr:row>
      <xdr:rowOff>81915</xdr:rowOff>
    </xdr:from>
    <xdr:ext cx="184731" cy="264560"/>
    <xdr:sp macro="" textlink="">
      <xdr:nvSpPr>
        <xdr:cNvPr id="8" name="TextovéPole 7"/>
        <xdr:cNvSpPr txBox="1"/>
      </xdr:nvSpPr>
      <xdr:spPr>
        <a:xfrm>
          <a:off x="2137410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13</xdr:row>
      <xdr:rowOff>81915</xdr:rowOff>
    </xdr:from>
    <xdr:ext cx="184731" cy="714312"/>
    <xdr:sp macro="" textlink="">
      <xdr:nvSpPr>
        <xdr:cNvPr id="9" name="TextovéPole 1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13</xdr:row>
      <xdr:rowOff>81915</xdr:rowOff>
    </xdr:from>
    <xdr:ext cx="184731" cy="714312"/>
    <xdr:sp macro="" textlink="">
      <xdr:nvSpPr>
        <xdr:cNvPr id="10" name="TextovéPole 4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0</xdr:col>
      <xdr:colOff>403860</xdr:colOff>
      <xdr:row>60</xdr:row>
      <xdr:rowOff>158115</xdr:rowOff>
    </xdr:from>
    <xdr:ext cx="184731" cy="407863"/>
    <xdr:sp macro="" textlink="">
      <xdr:nvSpPr>
        <xdr:cNvPr id="11" name="TextovéPole 1"/>
        <xdr:cNvSpPr txBox="1"/>
      </xdr:nvSpPr>
      <xdr:spPr>
        <a:xfrm>
          <a:off x="403860" y="11178540"/>
          <a:ext cx="184731" cy="407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0</xdr:col>
      <xdr:colOff>413385</xdr:colOff>
      <xdr:row>60</xdr:row>
      <xdr:rowOff>158115</xdr:rowOff>
    </xdr:from>
    <xdr:ext cx="184731" cy="407863"/>
    <xdr:sp macro="" textlink="">
      <xdr:nvSpPr>
        <xdr:cNvPr id="12" name="TextovéPole 1"/>
        <xdr:cNvSpPr txBox="1"/>
      </xdr:nvSpPr>
      <xdr:spPr>
        <a:xfrm>
          <a:off x="413385" y="11178540"/>
          <a:ext cx="184731" cy="407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0</xdr:col>
      <xdr:colOff>413385</xdr:colOff>
      <xdr:row>60</xdr:row>
      <xdr:rowOff>158115</xdr:rowOff>
    </xdr:from>
    <xdr:ext cx="184731" cy="407863"/>
    <xdr:sp macro="" textlink="">
      <xdr:nvSpPr>
        <xdr:cNvPr id="13" name="TextovéPole 1"/>
        <xdr:cNvSpPr txBox="1"/>
      </xdr:nvSpPr>
      <xdr:spPr>
        <a:xfrm>
          <a:off x="413385" y="11178540"/>
          <a:ext cx="184731" cy="407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12</xdr:row>
      <xdr:rowOff>81915</xdr:rowOff>
    </xdr:from>
    <xdr:ext cx="184731" cy="264560"/>
    <xdr:sp macro="" textlink="">
      <xdr:nvSpPr>
        <xdr:cNvPr id="14" name="TextovéPole 13"/>
        <xdr:cNvSpPr txBox="1"/>
      </xdr:nvSpPr>
      <xdr:spPr>
        <a:xfrm>
          <a:off x="2137410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13</xdr:row>
      <xdr:rowOff>81915</xdr:rowOff>
    </xdr:from>
    <xdr:ext cx="184731" cy="714312"/>
    <xdr:sp macro="" textlink="">
      <xdr:nvSpPr>
        <xdr:cNvPr id="15" name="TextovéPole 1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13</xdr:row>
      <xdr:rowOff>81915</xdr:rowOff>
    </xdr:from>
    <xdr:ext cx="184731" cy="714312"/>
    <xdr:sp macro="" textlink="">
      <xdr:nvSpPr>
        <xdr:cNvPr id="16" name="TextovéPole 4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0</xdr:col>
      <xdr:colOff>403860</xdr:colOff>
      <xdr:row>60</xdr:row>
      <xdr:rowOff>158115</xdr:rowOff>
    </xdr:from>
    <xdr:ext cx="184731" cy="407863"/>
    <xdr:sp macro="" textlink="">
      <xdr:nvSpPr>
        <xdr:cNvPr id="17" name="TextovéPole 1"/>
        <xdr:cNvSpPr txBox="1"/>
      </xdr:nvSpPr>
      <xdr:spPr>
        <a:xfrm>
          <a:off x="403860" y="11178540"/>
          <a:ext cx="184731" cy="407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0</xdr:col>
      <xdr:colOff>413385</xdr:colOff>
      <xdr:row>60</xdr:row>
      <xdr:rowOff>158115</xdr:rowOff>
    </xdr:from>
    <xdr:ext cx="184731" cy="407863"/>
    <xdr:sp macro="" textlink="">
      <xdr:nvSpPr>
        <xdr:cNvPr id="18" name="TextovéPole 1"/>
        <xdr:cNvSpPr txBox="1"/>
      </xdr:nvSpPr>
      <xdr:spPr>
        <a:xfrm>
          <a:off x="413385" y="11178540"/>
          <a:ext cx="184731" cy="407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0</xdr:col>
      <xdr:colOff>413385</xdr:colOff>
      <xdr:row>60</xdr:row>
      <xdr:rowOff>158115</xdr:rowOff>
    </xdr:from>
    <xdr:ext cx="184731" cy="407863"/>
    <xdr:sp macro="" textlink="">
      <xdr:nvSpPr>
        <xdr:cNvPr id="19" name="TextovéPole 1"/>
        <xdr:cNvSpPr txBox="1"/>
      </xdr:nvSpPr>
      <xdr:spPr>
        <a:xfrm>
          <a:off x="413385" y="11178540"/>
          <a:ext cx="184731" cy="407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12</xdr:row>
      <xdr:rowOff>81915</xdr:rowOff>
    </xdr:from>
    <xdr:ext cx="184731" cy="264560"/>
    <xdr:sp macro="" textlink="">
      <xdr:nvSpPr>
        <xdr:cNvPr id="20" name="TextovéPole 19"/>
        <xdr:cNvSpPr txBox="1"/>
      </xdr:nvSpPr>
      <xdr:spPr>
        <a:xfrm>
          <a:off x="2137410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13</xdr:row>
      <xdr:rowOff>81915</xdr:rowOff>
    </xdr:from>
    <xdr:ext cx="184731" cy="714312"/>
    <xdr:sp macro="" textlink="">
      <xdr:nvSpPr>
        <xdr:cNvPr id="21" name="TextovéPole 1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13</xdr:row>
      <xdr:rowOff>81915</xdr:rowOff>
    </xdr:from>
    <xdr:ext cx="184731" cy="714312"/>
    <xdr:sp macro="" textlink="">
      <xdr:nvSpPr>
        <xdr:cNvPr id="22" name="TextovéPole 4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0</xdr:col>
      <xdr:colOff>403860</xdr:colOff>
      <xdr:row>60</xdr:row>
      <xdr:rowOff>158115</xdr:rowOff>
    </xdr:from>
    <xdr:ext cx="184731" cy="407863"/>
    <xdr:sp macro="" textlink="">
      <xdr:nvSpPr>
        <xdr:cNvPr id="23" name="TextovéPole 1"/>
        <xdr:cNvSpPr txBox="1"/>
      </xdr:nvSpPr>
      <xdr:spPr>
        <a:xfrm>
          <a:off x="403860" y="11178540"/>
          <a:ext cx="184731" cy="407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0</xdr:col>
      <xdr:colOff>413385</xdr:colOff>
      <xdr:row>60</xdr:row>
      <xdr:rowOff>158115</xdr:rowOff>
    </xdr:from>
    <xdr:ext cx="184731" cy="407863"/>
    <xdr:sp macro="" textlink="">
      <xdr:nvSpPr>
        <xdr:cNvPr id="24" name="TextovéPole 1"/>
        <xdr:cNvSpPr txBox="1"/>
      </xdr:nvSpPr>
      <xdr:spPr>
        <a:xfrm>
          <a:off x="413385" y="11178540"/>
          <a:ext cx="184731" cy="407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0</xdr:col>
      <xdr:colOff>413385</xdr:colOff>
      <xdr:row>60</xdr:row>
      <xdr:rowOff>158115</xdr:rowOff>
    </xdr:from>
    <xdr:ext cx="184731" cy="407863"/>
    <xdr:sp macro="" textlink="">
      <xdr:nvSpPr>
        <xdr:cNvPr id="25" name="TextovéPole 1"/>
        <xdr:cNvSpPr txBox="1"/>
      </xdr:nvSpPr>
      <xdr:spPr>
        <a:xfrm>
          <a:off x="413385" y="11178540"/>
          <a:ext cx="184731" cy="407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12</xdr:row>
      <xdr:rowOff>81915</xdr:rowOff>
    </xdr:from>
    <xdr:ext cx="184731" cy="264560"/>
    <xdr:sp macro="" textlink="">
      <xdr:nvSpPr>
        <xdr:cNvPr id="26" name="TextovéPole 25"/>
        <xdr:cNvSpPr txBox="1"/>
      </xdr:nvSpPr>
      <xdr:spPr>
        <a:xfrm>
          <a:off x="2137410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13</xdr:row>
      <xdr:rowOff>81915</xdr:rowOff>
    </xdr:from>
    <xdr:ext cx="184731" cy="714312"/>
    <xdr:sp macro="" textlink="">
      <xdr:nvSpPr>
        <xdr:cNvPr id="27" name="TextovéPole 1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13</xdr:row>
      <xdr:rowOff>81915</xdr:rowOff>
    </xdr:from>
    <xdr:ext cx="184731" cy="714312"/>
    <xdr:sp macro="" textlink="">
      <xdr:nvSpPr>
        <xdr:cNvPr id="28" name="TextovéPole 4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0</xdr:col>
      <xdr:colOff>403860</xdr:colOff>
      <xdr:row>60</xdr:row>
      <xdr:rowOff>158115</xdr:rowOff>
    </xdr:from>
    <xdr:ext cx="184731" cy="407863"/>
    <xdr:sp macro="" textlink="">
      <xdr:nvSpPr>
        <xdr:cNvPr id="29" name="TextovéPole 1"/>
        <xdr:cNvSpPr txBox="1"/>
      </xdr:nvSpPr>
      <xdr:spPr>
        <a:xfrm>
          <a:off x="403860" y="11178540"/>
          <a:ext cx="184731" cy="407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0</xdr:col>
      <xdr:colOff>413385</xdr:colOff>
      <xdr:row>60</xdr:row>
      <xdr:rowOff>158115</xdr:rowOff>
    </xdr:from>
    <xdr:ext cx="184731" cy="407863"/>
    <xdr:sp macro="" textlink="">
      <xdr:nvSpPr>
        <xdr:cNvPr id="30" name="TextovéPole 1"/>
        <xdr:cNvSpPr txBox="1"/>
      </xdr:nvSpPr>
      <xdr:spPr>
        <a:xfrm>
          <a:off x="413385" y="11178540"/>
          <a:ext cx="184731" cy="407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0</xdr:col>
      <xdr:colOff>413385</xdr:colOff>
      <xdr:row>60</xdr:row>
      <xdr:rowOff>158115</xdr:rowOff>
    </xdr:from>
    <xdr:ext cx="184731" cy="407863"/>
    <xdr:sp macro="" textlink="">
      <xdr:nvSpPr>
        <xdr:cNvPr id="31" name="TextovéPole 1"/>
        <xdr:cNvSpPr txBox="1"/>
      </xdr:nvSpPr>
      <xdr:spPr>
        <a:xfrm>
          <a:off x="413385" y="11178540"/>
          <a:ext cx="184731" cy="4078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12</xdr:row>
      <xdr:rowOff>81915</xdr:rowOff>
    </xdr:from>
    <xdr:ext cx="184731" cy="264560"/>
    <xdr:sp macro="" textlink="">
      <xdr:nvSpPr>
        <xdr:cNvPr id="32" name="TextovéPole 31"/>
        <xdr:cNvSpPr txBox="1"/>
      </xdr:nvSpPr>
      <xdr:spPr>
        <a:xfrm>
          <a:off x="2137410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13</xdr:row>
      <xdr:rowOff>81915</xdr:rowOff>
    </xdr:from>
    <xdr:ext cx="184731" cy="714312"/>
    <xdr:sp macro="" textlink="">
      <xdr:nvSpPr>
        <xdr:cNvPr id="33" name="TextovéPole 1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13</xdr:row>
      <xdr:rowOff>81915</xdr:rowOff>
    </xdr:from>
    <xdr:ext cx="184731" cy="714312"/>
    <xdr:sp macro="" textlink="">
      <xdr:nvSpPr>
        <xdr:cNvPr id="34" name="TextovéPole 4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12</xdr:row>
      <xdr:rowOff>81915</xdr:rowOff>
    </xdr:from>
    <xdr:ext cx="184731" cy="264560"/>
    <xdr:sp macro="" textlink="">
      <xdr:nvSpPr>
        <xdr:cNvPr id="35" name="TextovéPole 34"/>
        <xdr:cNvSpPr txBox="1"/>
      </xdr:nvSpPr>
      <xdr:spPr>
        <a:xfrm>
          <a:off x="2137410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13</xdr:row>
      <xdr:rowOff>81915</xdr:rowOff>
    </xdr:from>
    <xdr:ext cx="184731" cy="714312"/>
    <xdr:sp macro="" textlink="">
      <xdr:nvSpPr>
        <xdr:cNvPr id="36" name="TextovéPole 1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3</xdr:col>
      <xdr:colOff>3810</xdr:colOff>
      <xdr:row>13</xdr:row>
      <xdr:rowOff>81915</xdr:rowOff>
    </xdr:from>
    <xdr:ext cx="184731" cy="714312"/>
    <xdr:sp macro="" textlink="">
      <xdr:nvSpPr>
        <xdr:cNvPr id="37" name="TextovéPole 4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38" name="TextovéPole 37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39" name="TextovéPole 1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40" name="TextovéPole 4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41" name="TextovéPole 40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42" name="TextovéPole 1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43" name="TextovéPole 4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44" name="TextovéPole 43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45" name="TextovéPole 1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46" name="TextovéPole 4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47" name="TextovéPole 46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48" name="TextovéPole 1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49" name="TextovéPole 4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50" name="TextovéPole 49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51" name="TextovéPole 1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52" name="TextovéPole 4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53" name="TextovéPole 52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54" name="TextovéPole 1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55" name="TextovéPole 4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56" name="TextovéPole 55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57" name="TextovéPole 1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58" name="TextovéPole 4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59" name="TextovéPole 58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60" name="TextovéPole 1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61" name="TextovéPole 4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62" name="TextovéPole 61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63" name="TextovéPole 1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64" name="TextovéPole 4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65" name="TextovéPole 64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66" name="TextovéPole 1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67" name="TextovéPole 4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68" name="TextovéPole 67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69" name="TextovéPole 1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70" name="TextovéPole 4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71" name="TextovéPole 70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72" name="TextovéPole 1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73" name="TextovéPole 4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74" name="TextovéPole 73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75" name="TextovéPole 1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76" name="TextovéPole 4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77" name="TextovéPole 76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78" name="TextovéPole 1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79" name="TextovéPole 4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80" name="TextovéPole 79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81" name="TextovéPole 1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82" name="TextovéPole 4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83" name="TextovéPole 82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84" name="TextovéPole 1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85" name="TextovéPole 4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86" name="TextovéPole 85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87" name="TextovéPole 1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264560"/>
    <xdr:sp macro="" textlink="">
      <xdr:nvSpPr>
        <xdr:cNvPr id="88" name="TextovéPole 4"/>
        <xdr:cNvSpPr txBox="1"/>
      </xdr:nvSpPr>
      <xdr:spPr>
        <a:xfrm>
          <a:off x="3937635" y="2625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89" name="TextovéPole 88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90" name="TextovéPole 1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91" name="TextovéPole 4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92" name="TextovéPole 91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93" name="TextovéPole 1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94" name="TextovéPole 4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95" name="TextovéPole 94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96" name="TextovéPole 1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97" name="TextovéPole 4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98" name="TextovéPole 97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99" name="TextovéPole 1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00" name="TextovéPole 4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01" name="TextovéPole 100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02" name="TextovéPole 1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03" name="TextovéPole 4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04" name="TextovéPole 103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05" name="TextovéPole 1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06" name="TextovéPole 4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07" name="TextovéPole 106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08" name="TextovéPole 1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09" name="TextovéPole 4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10" name="TextovéPole 109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11" name="TextovéPole 1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12" name="TextovéPole 4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13" name="TextovéPole 112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14" name="TextovéPole 1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15" name="TextovéPole 4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16" name="TextovéPole 115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17" name="TextovéPole 1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18" name="TextovéPole 4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19" name="TextovéPole 118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20" name="TextovéPole 1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21" name="TextovéPole 4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22" name="TextovéPole 121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23" name="TextovéPole 1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24" name="TextovéPole 4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25" name="TextovéPole 124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26" name="TextovéPole 1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27" name="TextovéPole 4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28" name="TextovéPole 127"/>
        <xdr:cNvSpPr txBox="1"/>
      </xdr:nvSpPr>
      <xdr:spPr>
        <a:xfrm>
          <a:off x="39376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29" name="TextovéPole 1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30" name="TextovéPole 4"/>
        <xdr:cNvSpPr txBox="1"/>
      </xdr:nvSpPr>
      <xdr:spPr>
        <a:xfrm>
          <a:off x="39376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52" name="TextovéPole 151"/>
        <xdr:cNvSpPr txBox="1"/>
      </xdr:nvSpPr>
      <xdr:spPr>
        <a:xfrm>
          <a:off x="2137410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53" name="TextovéPole 1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54" name="TextovéPole 4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55" name="TextovéPole 154"/>
        <xdr:cNvSpPr txBox="1"/>
      </xdr:nvSpPr>
      <xdr:spPr>
        <a:xfrm>
          <a:off x="2137410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56" name="TextovéPole 1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57" name="TextovéPole 4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58" name="TextovéPole 157"/>
        <xdr:cNvSpPr txBox="1"/>
      </xdr:nvSpPr>
      <xdr:spPr>
        <a:xfrm>
          <a:off x="2137410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59" name="TextovéPole 1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60" name="TextovéPole 4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61" name="TextovéPole 160"/>
        <xdr:cNvSpPr txBox="1"/>
      </xdr:nvSpPr>
      <xdr:spPr>
        <a:xfrm>
          <a:off x="2137410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62" name="TextovéPole 1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63" name="TextovéPole 4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64" name="TextovéPole 163"/>
        <xdr:cNvSpPr txBox="1"/>
      </xdr:nvSpPr>
      <xdr:spPr>
        <a:xfrm>
          <a:off x="2137410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65" name="TextovéPole 1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66" name="TextovéPole 4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67" name="TextovéPole 166"/>
        <xdr:cNvSpPr txBox="1"/>
      </xdr:nvSpPr>
      <xdr:spPr>
        <a:xfrm>
          <a:off x="2137410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68" name="TextovéPole 1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69" name="TextovéPole 4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70" name="TextovéPole 169"/>
        <xdr:cNvSpPr txBox="1"/>
      </xdr:nvSpPr>
      <xdr:spPr>
        <a:xfrm>
          <a:off x="2137410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71" name="TextovéPole 1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72" name="TextovéPole 4"/>
        <xdr:cNvSpPr txBox="1"/>
      </xdr:nvSpPr>
      <xdr:spPr>
        <a:xfrm>
          <a:off x="2137410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94" name="TextovéPole 193"/>
        <xdr:cNvSpPr txBox="1"/>
      </xdr:nvSpPr>
      <xdr:spPr>
        <a:xfrm>
          <a:off x="22993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95" name="TextovéPole 1"/>
        <xdr:cNvSpPr txBox="1"/>
      </xdr:nvSpPr>
      <xdr:spPr>
        <a:xfrm>
          <a:off x="22993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96" name="TextovéPole 4"/>
        <xdr:cNvSpPr txBox="1"/>
      </xdr:nvSpPr>
      <xdr:spPr>
        <a:xfrm>
          <a:off x="22993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197" name="TextovéPole 196"/>
        <xdr:cNvSpPr txBox="1"/>
      </xdr:nvSpPr>
      <xdr:spPr>
        <a:xfrm>
          <a:off x="22993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98" name="TextovéPole 1"/>
        <xdr:cNvSpPr txBox="1"/>
      </xdr:nvSpPr>
      <xdr:spPr>
        <a:xfrm>
          <a:off x="22993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199" name="TextovéPole 4"/>
        <xdr:cNvSpPr txBox="1"/>
      </xdr:nvSpPr>
      <xdr:spPr>
        <a:xfrm>
          <a:off x="22993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200" name="TextovéPole 199"/>
        <xdr:cNvSpPr txBox="1"/>
      </xdr:nvSpPr>
      <xdr:spPr>
        <a:xfrm>
          <a:off x="22993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201" name="TextovéPole 1"/>
        <xdr:cNvSpPr txBox="1"/>
      </xdr:nvSpPr>
      <xdr:spPr>
        <a:xfrm>
          <a:off x="22993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202" name="TextovéPole 4"/>
        <xdr:cNvSpPr txBox="1"/>
      </xdr:nvSpPr>
      <xdr:spPr>
        <a:xfrm>
          <a:off x="22993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203" name="TextovéPole 202"/>
        <xdr:cNvSpPr txBox="1"/>
      </xdr:nvSpPr>
      <xdr:spPr>
        <a:xfrm>
          <a:off x="22993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204" name="TextovéPole 1"/>
        <xdr:cNvSpPr txBox="1"/>
      </xdr:nvSpPr>
      <xdr:spPr>
        <a:xfrm>
          <a:off x="22993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205" name="TextovéPole 4"/>
        <xdr:cNvSpPr txBox="1"/>
      </xdr:nvSpPr>
      <xdr:spPr>
        <a:xfrm>
          <a:off x="22993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206" name="TextovéPole 205"/>
        <xdr:cNvSpPr txBox="1"/>
      </xdr:nvSpPr>
      <xdr:spPr>
        <a:xfrm>
          <a:off x="22993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207" name="TextovéPole 1"/>
        <xdr:cNvSpPr txBox="1"/>
      </xdr:nvSpPr>
      <xdr:spPr>
        <a:xfrm>
          <a:off x="22993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208" name="TextovéPole 4"/>
        <xdr:cNvSpPr txBox="1"/>
      </xdr:nvSpPr>
      <xdr:spPr>
        <a:xfrm>
          <a:off x="22993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209" name="TextovéPole 208"/>
        <xdr:cNvSpPr txBox="1"/>
      </xdr:nvSpPr>
      <xdr:spPr>
        <a:xfrm>
          <a:off x="22993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210" name="TextovéPole 1"/>
        <xdr:cNvSpPr txBox="1"/>
      </xdr:nvSpPr>
      <xdr:spPr>
        <a:xfrm>
          <a:off x="22993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211" name="TextovéPole 4"/>
        <xdr:cNvSpPr txBox="1"/>
      </xdr:nvSpPr>
      <xdr:spPr>
        <a:xfrm>
          <a:off x="22993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12</xdr:row>
      <xdr:rowOff>81915</xdr:rowOff>
    </xdr:from>
    <xdr:ext cx="184731" cy="264560"/>
    <xdr:sp macro="" textlink="">
      <xdr:nvSpPr>
        <xdr:cNvPr id="212" name="TextovéPole 211"/>
        <xdr:cNvSpPr txBox="1"/>
      </xdr:nvSpPr>
      <xdr:spPr>
        <a:xfrm>
          <a:off x="2299335" y="2301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213" name="TextovéPole 1"/>
        <xdr:cNvSpPr txBox="1"/>
      </xdr:nvSpPr>
      <xdr:spPr>
        <a:xfrm>
          <a:off x="22993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3810</xdr:colOff>
      <xdr:row>13</xdr:row>
      <xdr:rowOff>81915</xdr:rowOff>
    </xdr:from>
    <xdr:ext cx="184731" cy="714312"/>
    <xdr:sp macro="" textlink="">
      <xdr:nvSpPr>
        <xdr:cNvPr id="214" name="TextovéPole 4"/>
        <xdr:cNvSpPr txBox="1"/>
      </xdr:nvSpPr>
      <xdr:spPr>
        <a:xfrm>
          <a:off x="2299335" y="2625090"/>
          <a:ext cx="184731" cy="714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N153"/>
  <sheetViews>
    <sheetView tabSelected="1" view="pageLayout" topLeftCell="B71" zoomScaleNormal="100" workbookViewId="0">
      <selection activeCell="D103" sqref="D103"/>
    </sheetView>
  </sheetViews>
  <sheetFormatPr defaultColWidth="9.28515625" defaultRowHeight="12.75" x14ac:dyDescent="0.2"/>
  <cols>
    <col min="1" max="1" width="32" style="2" customWidth="1"/>
    <col min="2" max="2" width="13.140625" style="2" bestFit="1" customWidth="1"/>
    <col min="3" max="3" width="13.85546875" style="2" customWidth="1"/>
    <col min="4" max="4" width="13.140625" style="2" bestFit="1" customWidth="1"/>
    <col min="5" max="5" width="13.85546875" style="2" bestFit="1" customWidth="1"/>
    <col min="6" max="6" width="7.28515625" style="2" customWidth="1"/>
    <col min="7" max="256" width="9.28515625" style="2"/>
    <col min="257" max="257" width="32" style="2" customWidth="1"/>
    <col min="258" max="258" width="13.140625" style="2" bestFit="1" customWidth="1"/>
    <col min="259" max="259" width="13.85546875" style="2" bestFit="1" customWidth="1"/>
    <col min="260" max="260" width="13.140625" style="2" bestFit="1" customWidth="1"/>
    <col min="261" max="261" width="13.85546875" style="2" customWidth="1"/>
    <col min="262" max="262" width="7.28515625" style="2" customWidth="1"/>
    <col min="263" max="512" width="9.28515625" style="2"/>
    <col min="513" max="513" width="32" style="2" customWidth="1"/>
    <col min="514" max="514" width="13.140625" style="2" bestFit="1" customWidth="1"/>
    <col min="515" max="515" width="13.85546875" style="2" bestFit="1" customWidth="1"/>
    <col min="516" max="516" width="13.140625" style="2" bestFit="1" customWidth="1"/>
    <col min="517" max="517" width="13.85546875" style="2" customWidth="1"/>
    <col min="518" max="518" width="7.28515625" style="2" customWidth="1"/>
    <col min="519" max="768" width="9.28515625" style="2"/>
    <col min="769" max="769" width="32" style="2" customWidth="1"/>
    <col min="770" max="770" width="13.140625" style="2" bestFit="1" customWidth="1"/>
    <col min="771" max="771" width="13.85546875" style="2" bestFit="1" customWidth="1"/>
    <col min="772" max="772" width="13.140625" style="2" bestFit="1" customWidth="1"/>
    <col min="773" max="773" width="13.85546875" style="2" customWidth="1"/>
    <col min="774" max="774" width="7.28515625" style="2" customWidth="1"/>
    <col min="775" max="1024" width="9.28515625" style="2"/>
    <col min="1025" max="1025" width="32" style="2" customWidth="1"/>
    <col min="1026" max="1026" width="13.140625" style="2" bestFit="1" customWidth="1"/>
    <col min="1027" max="1027" width="13.85546875" style="2" bestFit="1" customWidth="1"/>
    <col min="1028" max="1028" width="13.140625" style="2" bestFit="1" customWidth="1"/>
    <col min="1029" max="1029" width="13.85546875" style="2" customWidth="1"/>
    <col min="1030" max="1030" width="7.28515625" style="2" customWidth="1"/>
    <col min="1031" max="1280" width="9.28515625" style="2"/>
    <col min="1281" max="1281" width="32" style="2" customWidth="1"/>
    <col min="1282" max="1282" width="13.140625" style="2" bestFit="1" customWidth="1"/>
    <col min="1283" max="1283" width="13.85546875" style="2" bestFit="1" customWidth="1"/>
    <col min="1284" max="1284" width="13.140625" style="2" bestFit="1" customWidth="1"/>
    <col min="1285" max="1285" width="13.85546875" style="2" customWidth="1"/>
    <col min="1286" max="1286" width="7.28515625" style="2" customWidth="1"/>
    <col min="1287" max="1536" width="9.28515625" style="2"/>
    <col min="1537" max="1537" width="32" style="2" customWidth="1"/>
    <col min="1538" max="1538" width="13.140625" style="2" bestFit="1" customWidth="1"/>
    <col min="1539" max="1539" width="13.85546875" style="2" bestFit="1" customWidth="1"/>
    <col min="1540" max="1540" width="13.140625" style="2" bestFit="1" customWidth="1"/>
    <col min="1541" max="1541" width="13.85546875" style="2" customWidth="1"/>
    <col min="1542" max="1542" width="7.28515625" style="2" customWidth="1"/>
    <col min="1543" max="1792" width="9.28515625" style="2"/>
    <col min="1793" max="1793" width="32" style="2" customWidth="1"/>
    <col min="1794" max="1794" width="13.140625" style="2" bestFit="1" customWidth="1"/>
    <col min="1795" max="1795" width="13.85546875" style="2" bestFit="1" customWidth="1"/>
    <col min="1796" max="1796" width="13.140625" style="2" bestFit="1" customWidth="1"/>
    <col min="1797" max="1797" width="13.85546875" style="2" customWidth="1"/>
    <col min="1798" max="1798" width="7.28515625" style="2" customWidth="1"/>
    <col min="1799" max="2048" width="9.28515625" style="2"/>
    <col min="2049" max="2049" width="32" style="2" customWidth="1"/>
    <col min="2050" max="2050" width="13.140625" style="2" bestFit="1" customWidth="1"/>
    <col min="2051" max="2051" width="13.85546875" style="2" bestFit="1" customWidth="1"/>
    <col min="2052" max="2052" width="13.140625" style="2" bestFit="1" customWidth="1"/>
    <col min="2053" max="2053" width="13.85546875" style="2" customWidth="1"/>
    <col min="2054" max="2054" width="7.28515625" style="2" customWidth="1"/>
    <col min="2055" max="2304" width="9.28515625" style="2"/>
    <col min="2305" max="2305" width="32" style="2" customWidth="1"/>
    <col min="2306" max="2306" width="13.140625" style="2" bestFit="1" customWidth="1"/>
    <col min="2307" max="2307" width="13.85546875" style="2" bestFit="1" customWidth="1"/>
    <col min="2308" max="2308" width="13.140625" style="2" bestFit="1" customWidth="1"/>
    <col min="2309" max="2309" width="13.85546875" style="2" customWidth="1"/>
    <col min="2310" max="2310" width="7.28515625" style="2" customWidth="1"/>
    <col min="2311" max="2560" width="9.28515625" style="2"/>
    <col min="2561" max="2561" width="32" style="2" customWidth="1"/>
    <col min="2562" max="2562" width="13.140625" style="2" bestFit="1" customWidth="1"/>
    <col min="2563" max="2563" width="13.85546875" style="2" bestFit="1" customWidth="1"/>
    <col min="2564" max="2564" width="13.140625" style="2" bestFit="1" customWidth="1"/>
    <col min="2565" max="2565" width="13.85546875" style="2" customWidth="1"/>
    <col min="2566" max="2566" width="7.28515625" style="2" customWidth="1"/>
    <col min="2567" max="2816" width="9.28515625" style="2"/>
    <col min="2817" max="2817" width="32" style="2" customWidth="1"/>
    <col min="2818" max="2818" width="13.140625" style="2" bestFit="1" customWidth="1"/>
    <col min="2819" max="2819" width="13.85546875" style="2" bestFit="1" customWidth="1"/>
    <col min="2820" max="2820" width="13.140625" style="2" bestFit="1" customWidth="1"/>
    <col min="2821" max="2821" width="13.85546875" style="2" customWidth="1"/>
    <col min="2822" max="2822" width="7.28515625" style="2" customWidth="1"/>
    <col min="2823" max="3072" width="9.28515625" style="2"/>
    <col min="3073" max="3073" width="32" style="2" customWidth="1"/>
    <col min="3074" max="3074" width="13.140625" style="2" bestFit="1" customWidth="1"/>
    <col min="3075" max="3075" width="13.85546875" style="2" bestFit="1" customWidth="1"/>
    <col min="3076" max="3076" width="13.140625" style="2" bestFit="1" customWidth="1"/>
    <col min="3077" max="3077" width="13.85546875" style="2" customWidth="1"/>
    <col min="3078" max="3078" width="7.28515625" style="2" customWidth="1"/>
    <col min="3079" max="3328" width="9.28515625" style="2"/>
    <col min="3329" max="3329" width="32" style="2" customWidth="1"/>
    <col min="3330" max="3330" width="13.140625" style="2" bestFit="1" customWidth="1"/>
    <col min="3331" max="3331" width="13.85546875" style="2" bestFit="1" customWidth="1"/>
    <col min="3332" max="3332" width="13.140625" style="2" bestFit="1" customWidth="1"/>
    <col min="3333" max="3333" width="13.85546875" style="2" customWidth="1"/>
    <col min="3334" max="3334" width="7.28515625" style="2" customWidth="1"/>
    <col min="3335" max="3584" width="9.28515625" style="2"/>
    <col min="3585" max="3585" width="32" style="2" customWidth="1"/>
    <col min="3586" max="3586" width="13.140625" style="2" bestFit="1" customWidth="1"/>
    <col min="3587" max="3587" width="13.85546875" style="2" bestFit="1" customWidth="1"/>
    <col min="3588" max="3588" width="13.140625" style="2" bestFit="1" customWidth="1"/>
    <col min="3589" max="3589" width="13.85546875" style="2" customWidth="1"/>
    <col min="3590" max="3590" width="7.28515625" style="2" customWidth="1"/>
    <col min="3591" max="3840" width="9.28515625" style="2"/>
    <col min="3841" max="3841" width="32" style="2" customWidth="1"/>
    <col min="3842" max="3842" width="13.140625" style="2" bestFit="1" customWidth="1"/>
    <col min="3843" max="3843" width="13.85546875" style="2" bestFit="1" customWidth="1"/>
    <col min="3844" max="3844" width="13.140625" style="2" bestFit="1" customWidth="1"/>
    <col min="3845" max="3845" width="13.85546875" style="2" customWidth="1"/>
    <col min="3846" max="3846" width="7.28515625" style="2" customWidth="1"/>
    <col min="3847" max="4096" width="9.28515625" style="2"/>
    <col min="4097" max="4097" width="32" style="2" customWidth="1"/>
    <col min="4098" max="4098" width="13.140625" style="2" bestFit="1" customWidth="1"/>
    <col min="4099" max="4099" width="13.85546875" style="2" bestFit="1" customWidth="1"/>
    <col min="4100" max="4100" width="13.140625" style="2" bestFit="1" customWidth="1"/>
    <col min="4101" max="4101" width="13.85546875" style="2" customWidth="1"/>
    <col min="4102" max="4102" width="7.28515625" style="2" customWidth="1"/>
    <col min="4103" max="4352" width="9.28515625" style="2"/>
    <col min="4353" max="4353" width="32" style="2" customWidth="1"/>
    <col min="4354" max="4354" width="13.140625" style="2" bestFit="1" customWidth="1"/>
    <col min="4355" max="4355" width="13.85546875" style="2" bestFit="1" customWidth="1"/>
    <col min="4356" max="4356" width="13.140625" style="2" bestFit="1" customWidth="1"/>
    <col min="4357" max="4357" width="13.85546875" style="2" customWidth="1"/>
    <col min="4358" max="4358" width="7.28515625" style="2" customWidth="1"/>
    <col min="4359" max="4608" width="9.28515625" style="2"/>
    <col min="4609" max="4609" width="32" style="2" customWidth="1"/>
    <col min="4610" max="4610" width="13.140625" style="2" bestFit="1" customWidth="1"/>
    <col min="4611" max="4611" width="13.85546875" style="2" bestFit="1" customWidth="1"/>
    <col min="4612" max="4612" width="13.140625" style="2" bestFit="1" customWidth="1"/>
    <col min="4613" max="4613" width="13.85546875" style="2" customWidth="1"/>
    <col min="4614" max="4614" width="7.28515625" style="2" customWidth="1"/>
    <col min="4615" max="4864" width="9.28515625" style="2"/>
    <col min="4865" max="4865" width="32" style="2" customWidth="1"/>
    <col min="4866" max="4866" width="13.140625" style="2" bestFit="1" customWidth="1"/>
    <col min="4867" max="4867" width="13.85546875" style="2" bestFit="1" customWidth="1"/>
    <col min="4868" max="4868" width="13.140625" style="2" bestFit="1" customWidth="1"/>
    <col min="4869" max="4869" width="13.85546875" style="2" customWidth="1"/>
    <col min="4870" max="4870" width="7.28515625" style="2" customWidth="1"/>
    <col min="4871" max="5120" width="9.28515625" style="2"/>
    <col min="5121" max="5121" width="32" style="2" customWidth="1"/>
    <col min="5122" max="5122" width="13.140625" style="2" bestFit="1" customWidth="1"/>
    <col min="5123" max="5123" width="13.85546875" style="2" bestFit="1" customWidth="1"/>
    <col min="5124" max="5124" width="13.140625" style="2" bestFit="1" customWidth="1"/>
    <col min="5125" max="5125" width="13.85546875" style="2" customWidth="1"/>
    <col min="5126" max="5126" width="7.28515625" style="2" customWidth="1"/>
    <col min="5127" max="5376" width="9.28515625" style="2"/>
    <col min="5377" max="5377" width="32" style="2" customWidth="1"/>
    <col min="5378" max="5378" width="13.140625" style="2" bestFit="1" customWidth="1"/>
    <col min="5379" max="5379" width="13.85546875" style="2" bestFit="1" customWidth="1"/>
    <col min="5380" max="5380" width="13.140625" style="2" bestFit="1" customWidth="1"/>
    <col min="5381" max="5381" width="13.85546875" style="2" customWidth="1"/>
    <col min="5382" max="5382" width="7.28515625" style="2" customWidth="1"/>
    <col min="5383" max="5632" width="9.28515625" style="2"/>
    <col min="5633" max="5633" width="32" style="2" customWidth="1"/>
    <col min="5634" max="5634" width="13.140625" style="2" bestFit="1" customWidth="1"/>
    <col min="5635" max="5635" width="13.85546875" style="2" bestFit="1" customWidth="1"/>
    <col min="5636" max="5636" width="13.140625" style="2" bestFit="1" customWidth="1"/>
    <col min="5637" max="5637" width="13.85546875" style="2" customWidth="1"/>
    <col min="5638" max="5638" width="7.28515625" style="2" customWidth="1"/>
    <col min="5639" max="5888" width="9.28515625" style="2"/>
    <col min="5889" max="5889" width="32" style="2" customWidth="1"/>
    <col min="5890" max="5890" width="13.140625" style="2" bestFit="1" customWidth="1"/>
    <col min="5891" max="5891" width="13.85546875" style="2" bestFit="1" customWidth="1"/>
    <col min="5892" max="5892" width="13.140625" style="2" bestFit="1" customWidth="1"/>
    <col min="5893" max="5893" width="13.85546875" style="2" customWidth="1"/>
    <col min="5894" max="5894" width="7.28515625" style="2" customWidth="1"/>
    <col min="5895" max="6144" width="9.28515625" style="2"/>
    <col min="6145" max="6145" width="32" style="2" customWidth="1"/>
    <col min="6146" max="6146" width="13.140625" style="2" bestFit="1" customWidth="1"/>
    <col min="6147" max="6147" width="13.85546875" style="2" bestFit="1" customWidth="1"/>
    <col min="6148" max="6148" width="13.140625" style="2" bestFit="1" customWidth="1"/>
    <col min="6149" max="6149" width="13.85546875" style="2" customWidth="1"/>
    <col min="6150" max="6150" width="7.28515625" style="2" customWidth="1"/>
    <col min="6151" max="6400" width="9.28515625" style="2"/>
    <col min="6401" max="6401" width="32" style="2" customWidth="1"/>
    <col min="6402" max="6402" width="13.140625" style="2" bestFit="1" customWidth="1"/>
    <col min="6403" max="6403" width="13.85546875" style="2" bestFit="1" customWidth="1"/>
    <col min="6404" max="6404" width="13.140625" style="2" bestFit="1" customWidth="1"/>
    <col min="6405" max="6405" width="13.85546875" style="2" customWidth="1"/>
    <col min="6406" max="6406" width="7.28515625" style="2" customWidth="1"/>
    <col min="6407" max="6656" width="9.28515625" style="2"/>
    <col min="6657" max="6657" width="32" style="2" customWidth="1"/>
    <col min="6658" max="6658" width="13.140625" style="2" bestFit="1" customWidth="1"/>
    <col min="6659" max="6659" width="13.85546875" style="2" bestFit="1" customWidth="1"/>
    <col min="6660" max="6660" width="13.140625" style="2" bestFit="1" customWidth="1"/>
    <col min="6661" max="6661" width="13.85546875" style="2" customWidth="1"/>
    <col min="6662" max="6662" width="7.28515625" style="2" customWidth="1"/>
    <col min="6663" max="6912" width="9.28515625" style="2"/>
    <col min="6913" max="6913" width="32" style="2" customWidth="1"/>
    <col min="6914" max="6914" width="13.140625" style="2" bestFit="1" customWidth="1"/>
    <col min="6915" max="6915" width="13.85546875" style="2" bestFit="1" customWidth="1"/>
    <col min="6916" max="6916" width="13.140625" style="2" bestFit="1" customWidth="1"/>
    <col min="6917" max="6917" width="13.85546875" style="2" customWidth="1"/>
    <col min="6918" max="6918" width="7.28515625" style="2" customWidth="1"/>
    <col min="6919" max="7168" width="9.28515625" style="2"/>
    <col min="7169" max="7169" width="32" style="2" customWidth="1"/>
    <col min="7170" max="7170" width="13.140625" style="2" bestFit="1" customWidth="1"/>
    <col min="7171" max="7171" width="13.85546875" style="2" bestFit="1" customWidth="1"/>
    <col min="7172" max="7172" width="13.140625" style="2" bestFit="1" customWidth="1"/>
    <col min="7173" max="7173" width="13.85546875" style="2" customWidth="1"/>
    <col min="7174" max="7174" width="7.28515625" style="2" customWidth="1"/>
    <col min="7175" max="7424" width="9.28515625" style="2"/>
    <col min="7425" max="7425" width="32" style="2" customWidth="1"/>
    <col min="7426" max="7426" width="13.140625" style="2" bestFit="1" customWidth="1"/>
    <col min="7427" max="7427" width="13.85546875" style="2" bestFit="1" customWidth="1"/>
    <col min="7428" max="7428" width="13.140625" style="2" bestFit="1" customWidth="1"/>
    <col min="7429" max="7429" width="13.85546875" style="2" customWidth="1"/>
    <col min="7430" max="7430" width="7.28515625" style="2" customWidth="1"/>
    <col min="7431" max="7680" width="9.28515625" style="2"/>
    <col min="7681" max="7681" width="32" style="2" customWidth="1"/>
    <col min="7682" max="7682" width="13.140625" style="2" bestFit="1" customWidth="1"/>
    <col min="7683" max="7683" width="13.85546875" style="2" bestFit="1" customWidth="1"/>
    <col min="7684" max="7684" width="13.140625" style="2" bestFit="1" customWidth="1"/>
    <col min="7685" max="7685" width="13.85546875" style="2" customWidth="1"/>
    <col min="7686" max="7686" width="7.28515625" style="2" customWidth="1"/>
    <col min="7687" max="7936" width="9.28515625" style="2"/>
    <col min="7937" max="7937" width="32" style="2" customWidth="1"/>
    <col min="7938" max="7938" width="13.140625" style="2" bestFit="1" customWidth="1"/>
    <col min="7939" max="7939" width="13.85546875" style="2" bestFit="1" customWidth="1"/>
    <col min="7940" max="7940" width="13.140625" style="2" bestFit="1" customWidth="1"/>
    <col min="7941" max="7941" width="13.85546875" style="2" customWidth="1"/>
    <col min="7942" max="7942" width="7.28515625" style="2" customWidth="1"/>
    <col min="7943" max="8192" width="9.28515625" style="2"/>
    <col min="8193" max="8193" width="32" style="2" customWidth="1"/>
    <col min="8194" max="8194" width="13.140625" style="2" bestFit="1" customWidth="1"/>
    <col min="8195" max="8195" width="13.85546875" style="2" bestFit="1" customWidth="1"/>
    <col min="8196" max="8196" width="13.140625" style="2" bestFit="1" customWidth="1"/>
    <col min="8197" max="8197" width="13.85546875" style="2" customWidth="1"/>
    <col min="8198" max="8198" width="7.28515625" style="2" customWidth="1"/>
    <col min="8199" max="8448" width="9.28515625" style="2"/>
    <col min="8449" max="8449" width="32" style="2" customWidth="1"/>
    <col min="8450" max="8450" width="13.140625" style="2" bestFit="1" customWidth="1"/>
    <col min="8451" max="8451" width="13.85546875" style="2" bestFit="1" customWidth="1"/>
    <col min="8452" max="8452" width="13.140625" style="2" bestFit="1" customWidth="1"/>
    <col min="8453" max="8453" width="13.85546875" style="2" customWidth="1"/>
    <col min="8454" max="8454" width="7.28515625" style="2" customWidth="1"/>
    <col min="8455" max="8704" width="9.28515625" style="2"/>
    <col min="8705" max="8705" width="32" style="2" customWidth="1"/>
    <col min="8706" max="8706" width="13.140625" style="2" bestFit="1" customWidth="1"/>
    <col min="8707" max="8707" width="13.85546875" style="2" bestFit="1" customWidth="1"/>
    <col min="8708" max="8708" width="13.140625" style="2" bestFit="1" customWidth="1"/>
    <col min="8709" max="8709" width="13.85546875" style="2" customWidth="1"/>
    <col min="8710" max="8710" width="7.28515625" style="2" customWidth="1"/>
    <col min="8711" max="8960" width="9.28515625" style="2"/>
    <col min="8961" max="8961" width="32" style="2" customWidth="1"/>
    <col min="8962" max="8962" width="13.140625" style="2" bestFit="1" customWidth="1"/>
    <col min="8963" max="8963" width="13.85546875" style="2" bestFit="1" customWidth="1"/>
    <col min="8964" max="8964" width="13.140625" style="2" bestFit="1" customWidth="1"/>
    <col min="8965" max="8965" width="13.85546875" style="2" customWidth="1"/>
    <col min="8966" max="8966" width="7.28515625" style="2" customWidth="1"/>
    <col min="8967" max="9216" width="9.28515625" style="2"/>
    <col min="9217" max="9217" width="32" style="2" customWidth="1"/>
    <col min="9218" max="9218" width="13.140625" style="2" bestFit="1" customWidth="1"/>
    <col min="9219" max="9219" width="13.85546875" style="2" bestFit="1" customWidth="1"/>
    <col min="9220" max="9220" width="13.140625" style="2" bestFit="1" customWidth="1"/>
    <col min="9221" max="9221" width="13.85546875" style="2" customWidth="1"/>
    <col min="9222" max="9222" width="7.28515625" style="2" customWidth="1"/>
    <col min="9223" max="9472" width="9.28515625" style="2"/>
    <col min="9473" max="9473" width="32" style="2" customWidth="1"/>
    <col min="9474" max="9474" width="13.140625" style="2" bestFit="1" customWidth="1"/>
    <col min="9475" max="9475" width="13.85546875" style="2" bestFit="1" customWidth="1"/>
    <col min="9476" max="9476" width="13.140625" style="2" bestFit="1" customWidth="1"/>
    <col min="9477" max="9477" width="13.85546875" style="2" customWidth="1"/>
    <col min="9478" max="9478" width="7.28515625" style="2" customWidth="1"/>
    <col min="9479" max="9728" width="9.28515625" style="2"/>
    <col min="9729" max="9729" width="32" style="2" customWidth="1"/>
    <col min="9730" max="9730" width="13.140625" style="2" bestFit="1" customWidth="1"/>
    <col min="9731" max="9731" width="13.85546875" style="2" bestFit="1" customWidth="1"/>
    <col min="9732" max="9732" width="13.140625" style="2" bestFit="1" customWidth="1"/>
    <col min="9733" max="9733" width="13.85546875" style="2" customWidth="1"/>
    <col min="9734" max="9734" width="7.28515625" style="2" customWidth="1"/>
    <col min="9735" max="9984" width="9.28515625" style="2"/>
    <col min="9985" max="9985" width="32" style="2" customWidth="1"/>
    <col min="9986" max="9986" width="13.140625" style="2" bestFit="1" customWidth="1"/>
    <col min="9987" max="9987" width="13.85546875" style="2" bestFit="1" customWidth="1"/>
    <col min="9988" max="9988" width="13.140625" style="2" bestFit="1" customWidth="1"/>
    <col min="9989" max="9989" width="13.85546875" style="2" customWidth="1"/>
    <col min="9990" max="9990" width="7.28515625" style="2" customWidth="1"/>
    <col min="9991" max="10240" width="9.28515625" style="2"/>
    <col min="10241" max="10241" width="32" style="2" customWidth="1"/>
    <col min="10242" max="10242" width="13.140625" style="2" bestFit="1" customWidth="1"/>
    <col min="10243" max="10243" width="13.85546875" style="2" bestFit="1" customWidth="1"/>
    <col min="10244" max="10244" width="13.140625" style="2" bestFit="1" customWidth="1"/>
    <col min="10245" max="10245" width="13.85546875" style="2" customWidth="1"/>
    <col min="10246" max="10246" width="7.28515625" style="2" customWidth="1"/>
    <col min="10247" max="10496" width="9.28515625" style="2"/>
    <col min="10497" max="10497" width="32" style="2" customWidth="1"/>
    <col min="10498" max="10498" width="13.140625" style="2" bestFit="1" customWidth="1"/>
    <col min="10499" max="10499" width="13.85546875" style="2" bestFit="1" customWidth="1"/>
    <col min="10500" max="10500" width="13.140625" style="2" bestFit="1" customWidth="1"/>
    <col min="10501" max="10501" width="13.85546875" style="2" customWidth="1"/>
    <col min="10502" max="10502" width="7.28515625" style="2" customWidth="1"/>
    <col min="10503" max="10752" width="9.28515625" style="2"/>
    <col min="10753" max="10753" width="32" style="2" customWidth="1"/>
    <col min="10754" max="10754" width="13.140625" style="2" bestFit="1" customWidth="1"/>
    <col min="10755" max="10755" width="13.85546875" style="2" bestFit="1" customWidth="1"/>
    <col min="10756" max="10756" width="13.140625" style="2" bestFit="1" customWidth="1"/>
    <col min="10757" max="10757" width="13.85546875" style="2" customWidth="1"/>
    <col min="10758" max="10758" width="7.28515625" style="2" customWidth="1"/>
    <col min="10759" max="11008" width="9.28515625" style="2"/>
    <col min="11009" max="11009" width="32" style="2" customWidth="1"/>
    <col min="11010" max="11010" width="13.140625" style="2" bestFit="1" customWidth="1"/>
    <col min="11011" max="11011" width="13.85546875" style="2" bestFit="1" customWidth="1"/>
    <col min="11012" max="11012" width="13.140625" style="2" bestFit="1" customWidth="1"/>
    <col min="11013" max="11013" width="13.85546875" style="2" customWidth="1"/>
    <col min="11014" max="11014" width="7.28515625" style="2" customWidth="1"/>
    <col min="11015" max="11264" width="9.28515625" style="2"/>
    <col min="11265" max="11265" width="32" style="2" customWidth="1"/>
    <col min="11266" max="11266" width="13.140625" style="2" bestFit="1" customWidth="1"/>
    <col min="11267" max="11267" width="13.85546875" style="2" bestFit="1" customWidth="1"/>
    <col min="11268" max="11268" width="13.140625" style="2" bestFit="1" customWidth="1"/>
    <col min="11269" max="11269" width="13.85546875" style="2" customWidth="1"/>
    <col min="11270" max="11270" width="7.28515625" style="2" customWidth="1"/>
    <col min="11271" max="11520" width="9.28515625" style="2"/>
    <col min="11521" max="11521" width="32" style="2" customWidth="1"/>
    <col min="11522" max="11522" width="13.140625" style="2" bestFit="1" customWidth="1"/>
    <col min="11523" max="11523" width="13.85546875" style="2" bestFit="1" customWidth="1"/>
    <col min="11524" max="11524" width="13.140625" style="2" bestFit="1" customWidth="1"/>
    <col min="11525" max="11525" width="13.85546875" style="2" customWidth="1"/>
    <col min="11526" max="11526" width="7.28515625" style="2" customWidth="1"/>
    <col min="11527" max="11776" width="9.28515625" style="2"/>
    <col min="11777" max="11777" width="32" style="2" customWidth="1"/>
    <col min="11778" max="11778" width="13.140625" style="2" bestFit="1" customWidth="1"/>
    <col min="11779" max="11779" width="13.85546875" style="2" bestFit="1" customWidth="1"/>
    <col min="11780" max="11780" width="13.140625" style="2" bestFit="1" customWidth="1"/>
    <col min="11781" max="11781" width="13.85546875" style="2" customWidth="1"/>
    <col min="11782" max="11782" width="7.28515625" style="2" customWidth="1"/>
    <col min="11783" max="12032" width="9.28515625" style="2"/>
    <col min="12033" max="12033" width="32" style="2" customWidth="1"/>
    <col min="12034" max="12034" width="13.140625" style="2" bestFit="1" customWidth="1"/>
    <col min="12035" max="12035" width="13.85546875" style="2" bestFit="1" customWidth="1"/>
    <col min="12036" max="12036" width="13.140625" style="2" bestFit="1" customWidth="1"/>
    <col min="12037" max="12037" width="13.85546875" style="2" customWidth="1"/>
    <col min="12038" max="12038" width="7.28515625" style="2" customWidth="1"/>
    <col min="12039" max="12288" width="9.28515625" style="2"/>
    <col min="12289" max="12289" width="32" style="2" customWidth="1"/>
    <col min="12290" max="12290" width="13.140625" style="2" bestFit="1" customWidth="1"/>
    <col min="12291" max="12291" width="13.85546875" style="2" bestFit="1" customWidth="1"/>
    <col min="12292" max="12292" width="13.140625" style="2" bestFit="1" customWidth="1"/>
    <col min="12293" max="12293" width="13.85546875" style="2" customWidth="1"/>
    <col min="12294" max="12294" width="7.28515625" style="2" customWidth="1"/>
    <col min="12295" max="12544" width="9.28515625" style="2"/>
    <col min="12545" max="12545" width="32" style="2" customWidth="1"/>
    <col min="12546" max="12546" width="13.140625" style="2" bestFit="1" customWidth="1"/>
    <col min="12547" max="12547" width="13.85546875" style="2" bestFit="1" customWidth="1"/>
    <col min="12548" max="12548" width="13.140625" style="2" bestFit="1" customWidth="1"/>
    <col min="12549" max="12549" width="13.85546875" style="2" customWidth="1"/>
    <col min="12550" max="12550" width="7.28515625" style="2" customWidth="1"/>
    <col min="12551" max="12800" width="9.28515625" style="2"/>
    <col min="12801" max="12801" width="32" style="2" customWidth="1"/>
    <col min="12802" max="12802" width="13.140625" style="2" bestFit="1" customWidth="1"/>
    <col min="12803" max="12803" width="13.85546875" style="2" bestFit="1" customWidth="1"/>
    <col min="12804" max="12804" width="13.140625" style="2" bestFit="1" customWidth="1"/>
    <col min="12805" max="12805" width="13.85546875" style="2" customWidth="1"/>
    <col min="12806" max="12806" width="7.28515625" style="2" customWidth="1"/>
    <col min="12807" max="13056" width="9.28515625" style="2"/>
    <col min="13057" max="13057" width="32" style="2" customWidth="1"/>
    <col min="13058" max="13058" width="13.140625" style="2" bestFit="1" customWidth="1"/>
    <col min="13059" max="13059" width="13.85546875" style="2" bestFit="1" customWidth="1"/>
    <col min="13060" max="13060" width="13.140625" style="2" bestFit="1" customWidth="1"/>
    <col min="13061" max="13061" width="13.85546875" style="2" customWidth="1"/>
    <col min="13062" max="13062" width="7.28515625" style="2" customWidth="1"/>
    <col min="13063" max="13312" width="9.28515625" style="2"/>
    <col min="13313" max="13313" width="32" style="2" customWidth="1"/>
    <col min="13314" max="13314" width="13.140625" style="2" bestFit="1" customWidth="1"/>
    <col min="13315" max="13315" width="13.85546875" style="2" bestFit="1" customWidth="1"/>
    <col min="13316" max="13316" width="13.140625" style="2" bestFit="1" customWidth="1"/>
    <col min="13317" max="13317" width="13.85546875" style="2" customWidth="1"/>
    <col min="13318" max="13318" width="7.28515625" style="2" customWidth="1"/>
    <col min="13319" max="13568" width="9.28515625" style="2"/>
    <col min="13569" max="13569" width="32" style="2" customWidth="1"/>
    <col min="13570" max="13570" width="13.140625" style="2" bestFit="1" customWidth="1"/>
    <col min="13571" max="13571" width="13.85546875" style="2" bestFit="1" customWidth="1"/>
    <col min="13572" max="13572" width="13.140625" style="2" bestFit="1" customWidth="1"/>
    <col min="13573" max="13573" width="13.85546875" style="2" customWidth="1"/>
    <col min="13574" max="13574" width="7.28515625" style="2" customWidth="1"/>
    <col min="13575" max="13824" width="9.28515625" style="2"/>
    <col min="13825" max="13825" width="32" style="2" customWidth="1"/>
    <col min="13826" max="13826" width="13.140625" style="2" bestFit="1" customWidth="1"/>
    <col min="13827" max="13827" width="13.85546875" style="2" bestFit="1" customWidth="1"/>
    <col min="13828" max="13828" width="13.140625" style="2" bestFit="1" customWidth="1"/>
    <col min="13829" max="13829" width="13.85546875" style="2" customWidth="1"/>
    <col min="13830" max="13830" width="7.28515625" style="2" customWidth="1"/>
    <col min="13831" max="14080" width="9.28515625" style="2"/>
    <col min="14081" max="14081" width="32" style="2" customWidth="1"/>
    <col min="14082" max="14082" width="13.140625" style="2" bestFit="1" customWidth="1"/>
    <col min="14083" max="14083" width="13.85546875" style="2" bestFit="1" customWidth="1"/>
    <col min="14084" max="14084" width="13.140625" style="2" bestFit="1" customWidth="1"/>
    <col min="14085" max="14085" width="13.85546875" style="2" customWidth="1"/>
    <col min="14086" max="14086" width="7.28515625" style="2" customWidth="1"/>
    <col min="14087" max="14336" width="9.28515625" style="2"/>
    <col min="14337" max="14337" width="32" style="2" customWidth="1"/>
    <col min="14338" max="14338" width="13.140625" style="2" bestFit="1" customWidth="1"/>
    <col min="14339" max="14339" width="13.85546875" style="2" bestFit="1" customWidth="1"/>
    <col min="14340" max="14340" width="13.140625" style="2" bestFit="1" customWidth="1"/>
    <col min="14341" max="14341" width="13.85546875" style="2" customWidth="1"/>
    <col min="14342" max="14342" width="7.28515625" style="2" customWidth="1"/>
    <col min="14343" max="14592" width="9.28515625" style="2"/>
    <col min="14593" max="14593" width="32" style="2" customWidth="1"/>
    <col min="14594" max="14594" width="13.140625" style="2" bestFit="1" customWidth="1"/>
    <col min="14595" max="14595" width="13.85546875" style="2" bestFit="1" customWidth="1"/>
    <col min="14596" max="14596" width="13.140625" style="2" bestFit="1" customWidth="1"/>
    <col min="14597" max="14597" width="13.85546875" style="2" customWidth="1"/>
    <col min="14598" max="14598" width="7.28515625" style="2" customWidth="1"/>
    <col min="14599" max="14848" width="9.28515625" style="2"/>
    <col min="14849" max="14849" width="32" style="2" customWidth="1"/>
    <col min="14850" max="14850" width="13.140625" style="2" bestFit="1" customWidth="1"/>
    <col min="14851" max="14851" width="13.85546875" style="2" bestFit="1" customWidth="1"/>
    <col min="14852" max="14852" width="13.140625" style="2" bestFit="1" customWidth="1"/>
    <col min="14853" max="14853" width="13.85546875" style="2" customWidth="1"/>
    <col min="14854" max="14854" width="7.28515625" style="2" customWidth="1"/>
    <col min="14855" max="15104" width="9.28515625" style="2"/>
    <col min="15105" max="15105" width="32" style="2" customWidth="1"/>
    <col min="15106" max="15106" width="13.140625" style="2" bestFit="1" customWidth="1"/>
    <col min="15107" max="15107" width="13.85546875" style="2" bestFit="1" customWidth="1"/>
    <col min="15108" max="15108" width="13.140625" style="2" bestFit="1" customWidth="1"/>
    <col min="15109" max="15109" width="13.85546875" style="2" customWidth="1"/>
    <col min="15110" max="15110" width="7.28515625" style="2" customWidth="1"/>
    <col min="15111" max="15360" width="9.28515625" style="2"/>
    <col min="15361" max="15361" width="32" style="2" customWidth="1"/>
    <col min="15362" max="15362" width="13.140625" style="2" bestFit="1" customWidth="1"/>
    <col min="15363" max="15363" width="13.85546875" style="2" bestFit="1" customWidth="1"/>
    <col min="15364" max="15364" width="13.140625" style="2" bestFit="1" customWidth="1"/>
    <col min="15365" max="15365" width="13.85546875" style="2" customWidth="1"/>
    <col min="15366" max="15366" width="7.28515625" style="2" customWidth="1"/>
    <col min="15367" max="15616" width="9.28515625" style="2"/>
    <col min="15617" max="15617" width="32" style="2" customWidth="1"/>
    <col min="15618" max="15618" width="13.140625" style="2" bestFit="1" customWidth="1"/>
    <col min="15619" max="15619" width="13.85546875" style="2" bestFit="1" customWidth="1"/>
    <col min="15620" max="15620" width="13.140625" style="2" bestFit="1" customWidth="1"/>
    <col min="15621" max="15621" width="13.85546875" style="2" customWidth="1"/>
    <col min="15622" max="15622" width="7.28515625" style="2" customWidth="1"/>
    <col min="15623" max="15872" width="9.28515625" style="2"/>
    <col min="15873" max="15873" width="32" style="2" customWidth="1"/>
    <col min="15874" max="15874" width="13.140625" style="2" bestFit="1" customWidth="1"/>
    <col min="15875" max="15875" width="13.85546875" style="2" bestFit="1" customWidth="1"/>
    <col min="15876" max="15876" width="13.140625" style="2" bestFit="1" customWidth="1"/>
    <col min="15877" max="15877" width="13.85546875" style="2" customWidth="1"/>
    <col min="15878" max="15878" width="7.28515625" style="2" customWidth="1"/>
    <col min="15879" max="16128" width="9.28515625" style="2"/>
    <col min="16129" max="16129" width="32" style="2" customWidth="1"/>
    <col min="16130" max="16130" width="13.140625" style="2" bestFit="1" customWidth="1"/>
    <col min="16131" max="16131" width="13.85546875" style="2" bestFit="1" customWidth="1"/>
    <col min="16132" max="16132" width="13.140625" style="2" bestFit="1" customWidth="1"/>
    <col min="16133" max="16133" width="13.85546875" style="2" customWidth="1"/>
    <col min="16134" max="16134" width="7.28515625" style="2" customWidth="1"/>
    <col min="16135" max="16384" width="9.28515625" style="2"/>
  </cols>
  <sheetData>
    <row r="1" spans="1:10" ht="15" x14ac:dyDescent="0.25">
      <c r="C1" s="3"/>
    </row>
    <row r="2" spans="1:10" ht="19.5" x14ac:dyDescent="0.35">
      <c r="A2" s="104" t="s">
        <v>82</v>
      </c>
      <c r="B2" s="6"/>
      <c r="C2" s="7"/>
      <c r="D2" s="4"/>
      <c r="E2" s="5"/>
    </row>
    <row r="3" spans="1:10" ht="13.5" x14ac:dyDescent="0.25">
      <c r="A3" s="8"/>
      <c r="B3" s="6"/>
      <c r="C3" s="6"/>
      <c r="D3" s="4"/>
      <c r="E3" s="9"/>
    </row>
    <row r="4" spans="1:10" ht="15.75" x14ac:dyDescent="0.25">
      <c r="A4" s="10" t="s">
        <v>96</v>
      </c>
      <c r="B4" s="13"/>
      <c r="C4" s="13"/>
      <c r="D4" s="11"/>
      <c r="E4" s="12"/>
    </row>
    <row r="5" spans="1:10" ht="13.5" thickBot="1" x14ac:dyDescent="0.25">
      <c r="A5" s="6"/>
      <c r="B5" s="6"/>
      <c r="C5" s="6"/>
      <c r="D5" s="14"/>
      <c r="E5" s="14" t="s">
        <v>15</v>
      </c>
    </row>
    <row r="6" spans="1:10" ht="13.5" x14ac:dyDescent="0.25">
      <c r="A6" s="15" t="s">
        <v>19</v>
      </c>
      <c r="B6" s="16" t="s">
        <v>76</v>
      </c>
      <c r="C6" s="17" t="s">
        <v>76</v>
      </c>
      <c r="D6" s="16" t="s">
        <v>76</v>
      </c>
      <c r="E6" s="17" t="s">
        <v>76</v>
      </c>
    </row>
    <row r="7" spans="1:10" ht="13.5" x14ac:dyDescent="0.25">
      <c r="A7" s="18" t="s">
        <v>13</v>
      </c>
      <c r="B7" s="19" t="s">
        <v>97</v>
      </c>
      <c r="C7" s="20" t="s">
        <v>97</v>
      </c>
      <c r="D7" s="19" t="s">
        <v>100</v>
      </c>
      <c r="E7" s="20" t="s">
        <v>100</v>
      </c>
    </row>
    <row r="8" spans="1:10" ht="14.25" thickBot="1" x14ac:dyDescent="0.3">
      <c r="A8" s="21"/>
      <c r="B8" s="22" t="s">
        <v>77</v>
      </c>
      <c r="C8" s="23" t="s">
        <v>20</v>
      </c>
      <c r="D8" s="22" t="s">
        <v>77</v>
      </c>
      <c r="E8" s="23" t="s">
        <v>20</v>
      </c>
    </row>
    <row r="9" spans="1:10" ht="16.5" thickBot="1" x14ac:dyDescent="0.3">
      <c r="A9" s="24" t="s">
        <v>83</v>
      </c>
      <c r="B9" s="25">
        <f t="shared" ref="B9:C9" si="0">B10+B46+B52+B55</f>
        <v>95300.445999999982</v>
      </c>
      <c r="C9" s="25">
        <f t="shared" si="0"/>
        <v>3144.866</v>
      </c>
      <c r="D9" s="25">
        <v>96931.398610000004</v>
      </c>
      <c r="E9" s="100">
        <v>3653</v>
      </c>
    </row>
    <row r="10" spans="1:10" ht="14.25" customHeight="1" thickBot="1" x14ac:dyDescent="0.25">
      <c r="A10" s="26" t="s">
        <v>51</v>
      </c>
      <c r="B10" s="27">
        <f t="shared" ref="B10:C10" si="1">B11+B12+B13+B14+B15+B16+B17+B18+B19+B20+B21+B22+B23+B24+B25+B26+B27+B28+B29+B30+B31+B32+B33+B34+B35+B36+B37+B38+B39+B40+B41+B43+B44+B45</f>
        <v>95296.445999999982</v>
      </c>
      <c r="C10" s="27">
        <f t="shared" si="1"/>
        <v>3144.81</v>
      </c>
      <c r="D10" s="27">
        <v>96930.796090000003</v>
      </c>
      <c r="E10" s="101">
        <v>3652.6551899999999</v>
      </c>
    </row>
    <row r="11" spans="1:10" x14ac:dyDescent="0.2">
      <c r="A11" s="28" t="s">
        <v>4</v>
      </c>
      <c r="B11" s="29">
        <f>7714.456-1210</f>
        <v>6504.4560000000001</v>
      </c>
      <c r="C11" s="30">
        <f>0.356+1.605+3.692+0.79+1203.903</f>
        <v>1210.346</v>
      </c>
      <c r="D11" s="29">
        <v>5185.0994899999996</v>
      </c>
      <c r="E11" s="30">
        <v>1617.58429</v>
      </c>
    </row>
    <row r="12" spans="1:10" x14ac:dyDescent="0.2">
      <c r="A12" s="31" t="s">
        <v>5</v>
      </c>
      <c r="B12" s="32">
        <f>2.96-300.32</f>
        <v>-297.36</v>
      </c>
      <c r="C12" s="33">
        <v>300.32</v>
      </c>
      <c r="D12" s="32">
        <v>2898.4715900000001</v>
      </c>
      <c r="E12" s="33">
        <v>90.970849999999999</v>
      </c>
    </row>
    <row r="13" spans="1:10" ht="25.5" x14ac:dyDescent="0.2">
      <c r="A13" s="31" t="s">
        <v>74</v>
      </c>
      <c r="B13" s="32">
        <v>0</v>
      </c>
      <c r="C13" s="33">
        <v>0</v>
      </c>
      <c r="D13" s="32">
        <v>0</v>
      </c>
      <c r="E13" s="33">
        <v>0</v>
      </c>
      <c r="J13" s="2" t="s">
        <v>11</v>
      </c>
    </row>
    <row r="14" spans="1:10" x14ac:dyDescent="0.2">
      <c r="A14" s="31" t="s">
        <v>22</v>
      </c>
      <c r="B14" s="32">
        <v>0</v>
      </c>
      <c r="C14" s="33">
        <v>0</v>
      </c>
      <c r="D14" s="32">
        <v>0</v>
      </c>
      <c r="E14" s="33">
        <v>0</v>
      </c>
    </row>
    <row r="15" spans="1:10" x14ac:dyDescent="0.2">
      <c r="A15" s="31" t="s">
        <v>36</v>
      </c>
      <c r="B15" s="32">
        <v>0</v>
      </c>
      <c r="C15" s="33">
        <v>0</v>
      </c>
      <c r="D15" s="32">
        <v>0</v>
      </c>
      <c r="E15" s="33">
        <v>0</v>
      </c>
    </row>
    <row r="16" spans="1:10" x14ac:dyDescent="0.2">
      <c r="A16" s="31" t="s">
        <v>37</v>
      </c>
      <c r="B16" s="32">
        <v>0</v>
      </c>
      <c r="C16" s="33">
        <v>0</v>
      </c>
      <c r="D16" s="32">
        <v>0</v>
      </c>
      <c r="E16" s="33">
        <v>0</v>
      </c>
    </row>
    <row r="17" spans="1:10" x14ac:dyDescent="0.2">
      <c r="A17" s="31" t="s">
        <v>38</v>
      </c>
      <c r="B17" s="32">
        <v>0</v>
      </c>
      <c r="C17" s="33">
        <v>0</v>
      </c>
      <c r="D17" s="32">
        <v>0</v>
      </c>
      <c r="E17" s="33">
        <v>0</v>
      </c>
    </row>
    <row r="18" spans="1:10" x14ac:dyDescent="0.2">
      <c r="A18" s="31" t="s">
        <v>0</v>
      </c>
      <c r="B18" s="32">
        <v>4742.1170000000002</v>
      </c>
      <c r="C18" s="33">
        <v>35.731000000000002</v>
      </c>
      <c r="D18" s="34">
        <v>3694.1278499999999</v>
      </c>
      <c r="E18" s="33">
        <v>18.151499999999999</v>
      </c>
    </row>
    <row r="19" spans="1:10" x14ac:dyDescent="0.2">
      <c r="A19" s="31" t="s">
        <v>1</v>
      </c>
      <c r="B19" s="32">
        <v>166.33699999999999</v>
      </c>
      <c r="C19" s="33">
        <v>0</v>
      </c>
      <c r="D19" s="32">
        <v>186.14500000000001</v>
      </c>
      <c r="E19" s="33">
        <v>0</v>
      </c>
    </row>
    <row r="20" spans="1:10" x14ac:dyDescent="0.2">
      <c r="A20" s="31" t="s">
        <v>39</v>
      </c>
      <c r="B20" s="32">
        <v>7.7140000000000004</v>
      </c>
      <c r="C20" s="33">
        <v>0</v>
      </c>
      <c r="D20" s="32">
        <v>8.24</v>
      </c>
      <c r="E20" s="33">
        <v>0</v>
      </c>
    </row>
    <row r="21" spans="1:10" x14ac:dyDescent="0.2">
      <c r="A21" s="31" t="s">
        <v>40</v>
      </c>
      <c r="B21" s="32">
        <v>0</v>
      </c>
      <c r="C21" s="33">
        <v>0</v>
      </c>
      <c r="D21" s="34">
        <v>0</v>
      </c>
      <c r="E21" s="33">
        <v>0</v>
      </c>
    </row>
    <row r="22" spans="1:10" x14ac:dyDescent="0.2">
      <c r="A22" s="31" t="s">
        <v>8</v>
      </c>
      <c r="B22" s="32">
        <v>6190</v>
      </c>
      <c r="C22" s="33">
        <f>11.08+25.542+92.628+131.691+28.048+0.431+95.37</f>
        <v>384.79</v>
      </c>
      <c r="D22" s="32">
        <v>6132.5011199999999</v>
      </c>
      <c r="E22" s="33">
        <v>608.37757999999997</v>
      </c>
    </row>
    <row r="23" spans="1:10" x14ac:dyDescent="0.2">
      <c r="A23" s="31" t="s">
        <v>41</v>
      </c>
      <c r="B23" s="34">
        <f>54106</f>
        <v>54106</v>
      </c>
      <c r="C23" s="33">
        <f>762.5+15.348</f>
        <v>777.84799999999996</v>
      </c>
      <c r="D23" s="34">
        <v>53733.038</v>
      </c>
      <c r="E23" s="33">
        <v>817.83900000000006</v>
      </c>
    </row>
    <row r="24" spans="1:10" x14ac:dyDescent="0.2">
      <c r="A24" s="31" t="s">
        <v>23</v>
      </c>
      <c r="B24" s="34">
        <v>17900.661</v>
      </c>
      <c r="C24" s="33">
        <f>189.101+68.625</f>
        <v>257.726</v>
      </c>
      <c r="D24" s="34">
        <v>17417.344000000001</v>
      </c>
      <c r="E24" s="33">
        <v>273.17200000000003</v>
      </c>
    </row>
    <row r="25" spans="1:10" x14ac:dyDescent="0.2">
      <c r="A25" s="31" t="s">
        <v>42</v>
      </c>
      <c r="B25" s="34">
        <v>234</v>
      </c>
      <c r="C25" s="33">
        <v>3</v>
      </c>
      <c r="D25" s="34">
        <v>229.66370000000001</v>
      </c>
      <c r="E25" s="33">
        <v>3.4523000000000001</v>
      </c>
      <c r="I25" s="91"/>
      <c r="J25" s="91"/>
    </row>
    <row r="26" spans="1:10" x14ac:dyDescent="0.2">
      <c r="A26" s="31" t="s">
        <v>43</v>
      </c>
      <c r="B26" s="34">
        <v>1988</v>
      </c>
      <c r="C26" s="33">
        <f>15.557+0.546</f>
        <v>16.103000000000002</v>
      </c>
      <c r="D26" s="34">
        <v>1828.1564100000001</v>
      </c>
      <c r="E26" s="33">
        <v>17.144780000000001</v>
      </c>
    </row>
    <row r="27" spans="1:10" x14ac:dyDescent="0.2">
      <c r="A27" s="31" t="s">
        <v>24</v>
      </c>
      <c r="B27" s="32">
        <v>0</v>
      </c>
      <c r="C27" s="33">
        <v>0</v>
      </c>
      <c r="D27" s="32">
        <v>0</v>
      </c>
      <c r="E27" s="33">
        <v>0</v>
      </c>
    </row>
    <row r="28" spans="1:10" x14ac:dyDescent="0.2">
      <c r="A28" s="31" t="s">
        <v>25</v>
      </c>
      <c r="B28" s="32">
        <v>0</v>
      </c>
      <c r="C28" s="33">
        <v>0</v>
      </c>
      <c r="D28" s="32">
        <v>0</v>
      </c>
      <c r="E28" s="33">
        <v>0</v>
      </c>
    </row>
    <row r="29" spans="1:10" x14ac:dyDescent="0.2">
      <c r="A29" s="31" t="s">
        <v>44</v>
      </c>
      <c r="B29" s="32">
        <v>0</v>
      </c>
      <c r="C29" s="33">
        <v>0</v>
      </c>
      <c r="D29" s="32">
        <v>0</v>
      </c>
      <c r="E29" s="33">
        <v>0</v>
      </c>
    </row>
    <row r="30" spans="1:10" x14ac:dyDescent="0.2">
      <c r="A30" s="31" t="s">
        <v>26</v>
      </c>
      <c r="B30" s="32">
        <v>0</v>
      </c>
      <c r="C30" s="33">
        <v>0</v>
      </c>
      <c r="D30" s="32">
        <v>1.5</v>
      </c>
      <c r="E30" s="33">
        <v>0</v>
      </c>
    </row>
    <row r="31" spans="1:10" x14ac:dyDescent="0.2">
      <c r="A31" s="31" t="s">
        <v>27</v>
      </c>
      <c r="B31" s="32">
        <v>0</v>
      </c>
      <c r="C31" s="33">
        <v>0</v>
      </c>
      <c r="D31" s="32">
        <v>0</v>
      </c>
      <c r="E31" s="33">
        <v>0</v>
      </c>
    </row>
    <row r="32" spans="1:10" x14ac:dyDescent="0.2">
      <c r="A32" s="31" t="s">
        <v>28</v>
      </c>
      <c r="B32" s="32">
        <v>0</v>
      </c>
      <c r="C32" s="33">
        <v>0</v>
      </c>
      <c r="D32" s="32">
        <v>0</v>
      </c>
      <c r="E32" s="33">
        <v>0</v>
      </c>
    </row>
    <row r="33" spans="1:5" x14ac:dyDescent="0.2">
      <c r="A33" s="31" t="s">
        <v>84</v>
      </c>
      <c r="B33" s="32">
        <v>0</v>
      </c>
      <c r="C33" s="33">
        <v>0</v>
      </c>
      <c r="D33" s="32">
        <v>0</v>
      </c>
      <c r="E33" s="33">
        <v>0</v>
      </c>
    </row>
    <row r="34" spans="1:5" x14ac:dyDescent="0.2">
      <c r="A34" s="31" t="s">
        <v>45</v>
      </c>
      <c r="B34" s="32">
        <v>0</v>
      </c>
      <c r="C34" s="33">
        <v>0</v>
      </c>
      <c r="D34" s="32">
        <v>0</v>
      </c>
      <c r="E34" s="33">
        <v>0</v>
      </c>
    </row>
    <row r="35" spans="1:5" x14ac:dyDescent="0.2">
      <c r="A35" s="31" t="s">
        <v>29</v>
      </c>
      <c r="B35" s="32">
        <v>0</v>
      </c>
      <c r="C35" s="33">
        <v>0</v>
      </c>
      <c r="D35" s="32">
        <v>0</v>
      </c>
      <c r="E35" s="33">
        <v>0</v>
      </c>
    </row>
    <row r="36" spans="1:5" x14ac:dyDescent="0.2">
      <c r="A36" s="31" t="s">
        <v>46</v>
      </c>
      <c r="B36" s="32">
        <v>0</v>
      </c>
      <c r="C36" s="33">
        <v>0</v>
      </c>
      <c r="D36" s="32">
        <v>0</v>
      </c>
      <c r="E36" s="33">
        <v>0</v>
      </c>
    </row>
    <row r="37" spans="1:5" x14ac:dyDescent="0.2">
      <c r="A37" s="31" t="s">
        <v>7</v>
      </c>
      <c r="B37" s="32">
        <v>5258</v>
      </c>
      <c r="C37" s="33">
        <v>9.69</v>
      </c>
      <c r="D37" s="32">
        <v>4966.5039999999999</v>
      </c>
      <c r="E37" s="77">
        <v>9.7080000000000002</v>
      </c>
    </row>
    <row r="38" spans="1:5" ht="13.5" customHeight="1" x14ac:dyDescent="0.2">
      <c r="A38" s="31" t="s">
        <v>47</v>
      </c>
      <c r="B38" s="32">
        <v>0</v>
      </c>
      <c r="C38" s="33">
        <v>0</v>
      </c>
      <c r="D38" s="32">
        <v>0</v>
      </c>
      <c r="E38" s="33">
        <v>0</v>
      </c>
    </row>
    <row r="39" spans="1:5" x14ac:dyDescent="0.2">
      <c r="A39" s="31" t="s">
        <v>48</v>
      </c>
      <c r="B39" s="32">
        <v>0</v>
      </c>
      <c r="C39" s="33">
        <v>0</v>
      </c>
      <c r="D39" s="32">
        <v>0</v>
      </c>
      <c r="E39" s="33">
        <v>0</v>
      </c>
    </row>
    <row r="40" spans="1:5" x14ac:dyDescent="0.2">
      <c r="A40" s="31" t="s">
        <v>49</v>
      </c>
      <c r="B40" s="32">
        <v>0</v>
      </c>
      <c r="C40" s="33">
        <v>0</v>
      </c>
      <c r="D40" s="32">
        <v>0</v>
      </c>
      <c r="E40" s="33">
        <v>0</v>
      </c>
    </row>
    <row r="41" spans="1:5" x14ac:dyDescent="0.2">
      <c r="A41" s="31" t="s">
        <v>50</v>
      </c>
      <c r="B41" s="32">
        <v>-2550</v>
      </c>
      <c r="C41" s="33">
        <v>0</v>
      </c>
      <c r="D41" s="32">
        <v>0</v>
      </c>
      <c r="E41" s="33">
        <v>0</v>
      </c>
    </row>
    <row r="42" spans="1:5" x14ac:dyDescent="0.2">
      <c r="A42" s="31" t="s">
        <v>14</v>
      </c>
      <c r="B42" s="34">
        <v>0</v>
      </c>
      <c r="C42" s="77">
        <v>0</v>
      </c>
      <c r="D42" s="32">
        <v>-1.3580000000000001</v>
      </c>
      <c r="E42" s="77">
        <v>-10.72</v>
      </c>
    </row>
    <row r="43" spans="1:5" x14ac:dyDescent="0.2">
      <c r="A43" s="31" t="s">
        <v>6</v>
      </c>
      <c r="B43" s="32">
        <v>1.5740000000000001</v>
      </c>
      <c r="C43" s="33">
        <v>0.95899999999999996</v>
      </c>
      <c r="D43" s="34">
        <v>1.3580000000000001</v>
      </c>
      <c r="E43" s="33">
        <v>10.72</v>
      </c>
    </row>
    <row r="44" spans="1:5" x14ac:dyDescent="0.2">
      <c r="A44" s="31" t="s">
        <v>85</v>
      </c>
      <c r="B44" s="32">
        <v>373</v>
      </c>
      <c r="C44" s="33">
        <v>0</v>
      </c>
      <c r="D44" s="32">
        <v>190.19206</v>
      </c>
      <c r="E44" s="77">
        <v>0</v>
      </c>
    </row>
    <row r="45" spans="1:5" ht="13.5" thickBot="1" x14ac:dyDescent="0.25">
      <c r="A45" s="35" t="s">
        <v>30</v>
      </c>
      <c r="B45" s="36">
        <v>671.947</v>
      </c>
      <c r="C45" s="37">
        <v>148.297</v>
      </c>
      <c r="D45" s="36">
        <v>459.81286999999998</v>
      </c>
      <c r="E45" s="78">
        <v>196.25488999999999</v>
      </c>
    </row>
    <row r="46" spans="1:5" ht="15" thickBot="1" x14ac:dyDescent="0.25">
      <c r="A46" s="38" t="s">
        <v>31</v>
      </c>
      <c r="B46" s="39">
        <v>0</v>
      </c>
      <c r="C46" s="40">
        <v>0</v>
      </c>
      <c r="D46" s="39">
        <v>0</v>
      </c>
      <c r="E46" s="40">
        <v>0</v>
      </c>
    </row>
    <row r="47" spans="1:5" x14ac:dyDescent="0.2">
      <c r="A47" s="31" t="s">
        <v>52</v>
      </c>
      <c r="B47" s="32">
        <v>0</v>
      </c>
      <c r="C47" s="33">
        <v>0</v>
      </c>
      <c r="D47" s="32">
        <v>0</v>
      </c>
      <c r="E47" s="33">
        <v>0</v>
      </c>
    </row>
    <row r="48" spans="1:5" x14ac:dyDescent="0.2">
      <c r="A48" s="31" t="s">
        <v>53</v>
      </c>
      <c r="B48" s="32">
        <v>0</v>
      </c>
      <c r="C48" s="33">
        <v>0</v>
      </c>
      <c r="D48" s="32">
        <v>0</v>
      </c>
      <c r="E48" s="33">
        <v>0</v>
      </c>
    </row>
    <row r="49" spans="1:5" x14ac:dyDescent="0.2">
      <c r="A49" s="31" t="s">
        <v>54</v>
      </c>
      <c r="B49" s="32">
        <v>0</v>
      </c>
      <c r="C49" s="33">
        <v>0</v>
      </c>
      <c r="D49" s="32">
        <v>0</v>
      </c>
      <c r="E49" s="33">
        <v>0</v>
      </c>
    </row>
    <row r="50" spans="1:5" x14ac:dyDescent="0.2">
      <c r="A50" s="31" t="s">
        <v>55</v>
      </c>
      <c r="B50" s="32">
        <v>0</v>
      </c>
      <c r="C50" s="33">
        <v>0</v>
      </c>
      <c r="D50" s="32">
        <v>0</v>
      </c>
      <c r="E50" s="33">
        <v>0</v>
      </c>
    </row>
    <row r="51" spans="1:5" x14ac:dyDescent="0.2">
      <c r="A51" s="31" t="s">
        <v>56</v>
      </c>
      <c r="B51" s="32">
        <v>0</v>
      </c>
      <c r="C51" s="33">
        <v>0</v>
      </c>
      <c r="D51" s="32">
        <v>0</v>
      </c>
      <c r="E51" s="33">
        <v>0</v>
      </c>
    </row>
    <row r="52" spans="1:5" ht="15" thickBot="1" x14ac:dyDescent="0.25">
      <c r="A52" s="41" t="s">
        <v>57</v>
      </c>
      <c r="B52" s="42">
        <v>0</v>
      </c>
      <c r="C52" s="43">
        <v>0</v>
      </c>
      <c r="D52" s="42">
        <v>0</v>
      </c>
      <c r="E52" s="45">
        <v>0</v>
      </c>
    </row>
    <row r="53" spans="1:5" ht="25.5" x14ac:dyDescent="0.2">
      <c r="A53" s="28" t="s">
        <v>86</v>
      </c>
      <c r="B53" s="44">
        <v>0</v>
      </c>
      <c r="C53" s="92">
        <v>0</v>
      </c>
      <c r="D53" s="44">
        <v>0</v>
      </c>
      <c r="E53" s="92">
        <v>0</v>
      </c>
    </row>
    <row r="54" spans="1:5" ht="26.25" thickBot="1" x14ac:dyDescent="0.25">
      <c r="A54" s="35" t="s">
        <v>87</v>
      </c>
      <c r="B54" s="36">
        <v>0</v>
      </c>
      <c r="C54" s="37">
        <v>0</v>
      </c>
      <c r="D54" s="36">
        <v>0</v>
      </c>
      <c r="E54" s="37">
        <v>0</v>
      </c>
    </row>
    <row r="55" spans="1:5" ht="15" thickBot="1" x14ac:dyDescent="0.25">
      <c r="A55" s="41" t="s">
        <v>58</v>
      </c>
      <c r="B55" s="42">
        <v>4</v>
      </c>
      <c r="C55" s="45">
        <v>5.6000000000000001E-2</v>
      </c>
      <c r="D55" s="42">
        <v>0.60251999999999994</v>
      </c>
      <c r="E55" s="45">
        <v>5.6000000000000001E-2</v>
      </c>
    </row>
    <row r="56" spans="1:5" x14ac:dyDescent="0.2">
      <c r="A56" s="52" t="s">
        <v>58</v>
      </c>
      <c r="B56" s="29">
        <v>4</v>
      </c>
      <c r="C56" s="80">
        <v>5.6000000000000001E-2</v>
      </c>
      <c r="D56" s="79">
        <v>0.60251999999999994</v>
      </c>
      <c r="E56" s="80">
        <v>5.6000000000000001E-2</v>
      </c>
    </row>
    <row r="57" spans="1:5" ht="13.5" thickBot="1" x14ac:dyDescent="0.25">
      <c r="A57" s="93" t="s">
        <v>59</v>
      </c>
      <c r="B57" s="36">
        <v>0</v>
      </c>
      <c r="C57" s="46">
        <v>0</v>
      </c>
      <c r="D57" s="36">
        <v>0</v>
      </c>
      <c r="E57" s="46">
        <v>0</v>
      </c>
    </row>
    <row r="58" spans="1:5" ht="15" thickBot="1" x14ac:dyDescent="0.25">
      <c r="A58" s="47" t="s">
        <v>12</v>
      </c>
      <c r="B58" s="48">
        <f t="shared" ref="B58:C58" si="2">B59+B74+B80</f>
        <v>104812.15299999999</v>
      </c>
      <c r="C58" s="48">
        <f t="shared" si="2"/>
        <v>6606.1610000000001</v>
      </c>
      <c r="D58" s="48">
        <v>111887.14231</v>
      </c>
      <c r="E58" s="102">
        <v>5393.0607900000005</v>
      </c>
    </row>
    <row r="59" spans="1:5" ht="15" thickBot="1" x14ac:dyDescent="0.25">
      <c r="A59" s="49" t="s">
        <v>21</v>
      </c>
      <c r="B59" s="50">
        <f t="shared" ref="B59:C59" si="3">B60+B61+B62+B63+B64+B65+B66+B67+B68+B69+B70+B71+B72+B73</f>
        <v>40011.915999999997</v>
      </c>
      <c r="C59" s="50">
        <f t="shared" si="3"/>
        <v>6605.8</v>
      </c>
      <c r="D59" s="50">
        <v>38380.488369999999</v>
      </c>
      <c r="E59" s="103">
        <v>5392.7675399999998</v>
      </c>
    </row>
    <row r="60" spans="1:5" x14ac:dyDescent="0.2">
      <c r="A60" s="31" t="s">
        <v>60</v>
      </c>
      <c r="B60" s="32">
        <v>3732</v>
      </c>
      <c r="C60" s="33">
        <v>2868</v>
      </c>
      <c r="D60" s="32">
        <v>3467.8980000000001</v>
      </c>
      <c r="E60" s="30">
        <v>1745.268</v>
      </c>
    </row>
    <row r="61" spans="1:5" x14ac:dyDescent="0.2">
      <c r="A61" s="31" t="s">
        <v>9</v>
      </c>
      <c r="B61" s="32">
        <v>38221</v>
      </c>
      <c r="C61" s="33">
        <v>0</v>
      </c>
      <c r="D61" s="32">
        <v>34399.013679999996</v>
      </c>
      <c r="E61" s="33">
        <v>0</v>
      </c>
    </row>
    <row r="62" spans="1:5" x14ac:dyDescent="0.2">
      <c r="A62" s="31" t="s">
        <v>61</v>
      </c>
      <c r="B62" s="32">
        <v>0</v>
      </c>
      <c r="C62" s="33">
        <v>3590</v>
      </c>
      <c r="D62" s="32">
        <v>0</v>
      </c>
      <c r="E62" s="33">
        <v>3639.8254099999999</v>
      </c>
    </row>
    <row r="63" spans="1:5" x14ac:dyDescent="0.2">
      <c r="A63" s="31" t="s">
        <v>62</v>
      </c>
      <c r="B63" s="32">
        <v>0</v>
      </c>
      <c r="C63" s="33">
        <v>0</v>
      </c>
      <c r="D63" s="32">
        <v>0</v>
      </c>
      <c r="E63" s="33">
        <v>0</v>
      </c>
    </row>
    <row r="64" spans="1:5" x14ac:dyDescent="0.2">
      <c r="A64" s="31" t="s">
        <v>63</v>
      </c>
      <c r="B64" s="32">
        <v>0</v>
      </c>
      <c r="C64" s="33">
        <v>0</v>
      </c>
      <c r="D64" s="32">
        <v>0</v>
      </c>
      <c r="E64" s="33">
        <v>0</v>
      </c>
    </row>
    <row r="65" spans="1:8" x14ac:dyDescent="0.2">
      <c r="A65" s="31" t="s">
        <v>27</v>
      </c>
      <c r="B65" s="32">
        <v>0</v>
      </c>
      <c r="C65" s="33">
        <v>0</v>
      </c>
      <c r="D65" s="32">
        <v>0</v>
      </c>
      <c r="E65" s="33">
        <v>0</v>
      </c>
    </row>
    <row r="66" spans="1:8" x14ac:dyDescent="0.2">
      <c r="A66" s="31" t="s">
        <v>28</v>
      </c>
      <c r="B66" s="32">
        <v>0</v>
      </c>
      <c r="C66" s="33">
        <v>1</v>
      </c>
      <c r="D66" s="32">
        <v>0</v>
      </c>
      <c r="E66" s="33">
        <v>0</v>
      </c>
    </row>
    <row r="67" spans="1:8" x14ac:dyDescent="0.2">
      <c r="A67" s="31" t="s">
        <v>64</v>
      </c>
      <c r="B67" s="32">
        <v>0</v>
      </c>
      <c r="C67" s="33">
        <v>0.8</v>
      </c>
      <c r="D67" s="32">
        <v>0</v>
      </c>
      <c r="E67" s="33">
        <v>7.67</v>
      </c>
    </row>
    <row r="68" spans="1:8" x14ac:dyDescent="0.2">
      <c r="A68" s="31" t="s">
        <v>65</v>
      </c>
      <c r="B68" s="32">
        <v>0</v>
      </c>
      <c r="C68" s="33">
        <v>0</v>
      </c>
      <c r="D68" s="32">
        <v>0</v>
      </c>
      <c r="E68" s="33">
        <v>0</v>
      </c>
    </row>
    <row r="69" spans="1:8" ht="25.5" x14ac:dyDescent="0.2">
      <c r="A69" s="31" t="s">
        <v>66</v>
      </c>
      <c r="B69" s="32">
        <v>0</v>
      </c>
      <c r="C69" s="33">
        <v>0</v>
      </c>
      <c r="D69" s="32">
        <v>0</v>
      </c>
      <c r="E69" s="33">
        <v>0</v>
      </c>
    </row>
    <row r="70" spans="1:8" ht="25.5" x14ac:dyDescent="0.2">
      <c r="A70" s="31" t="s">
        <v>88</v>
      </c>
      <c r="B70" s="32">
        <v>0</v>
      </c>
      <c r="C70" s="33">
        <v>0</v>
      </c>
      <c r="D70" s="32">
        <v>0</v>
      </c>
      <c r="E70" s="33">
        <v>0</v>
      </c>
      <c r="H70" s="2" t="s">
        <v>11</v>
      </c>
    </row>
    <row r="71" spans="1:8" x14ac:dyDescent="0.2">
      <c r="A71" s="31" t="s">
        <v>67</v>
      </c>
      <c r="B71" s="32">
        <v>0</v>
      </c>
      <c r="C71" s="33">
        <v>0</v>
      </c>
      <c r="D71" s="32">
        <v>0</v>
      </c>
      <c r="E71" s="33">
        <v>0</v>
      </c>
    </row>
    <row r="72" spans="1:8" x14ac:dyDescent="0.2">
      <c r="A72" s="31" t="s">
        <v>68</v>
      </c>
      <c r="B72" s="32">
        <v>60.915999999999997</v>
      </c>
      <c r="C72" s="33">
        <v>0</v>
      </c>
      <c r="D72" s="32">
        <v>35.58</v>
      </c>
      <c r="E72" s="33">
        <v>0</v>
      </c>
    </row>
    <row r="73" spans="1:8" ht="13.5" thickBot="1" x14ac:dyDescent="0.25">
      <c r="A73" s="31" t="s">
        <v>69</v>
      </c>
      <c r="B73" s="32">
        <v>-2002</v>
      </c>
      <c r="C73" s="33">
        <v>146</v>
      </c>
      <c r="D73" s="32">
        <v>477.99669</v>
      </c>
      <c r="E73" s="33">
        <v>4.13E-3</v>
      </c>
    </row>
    <row r="74" spans="1:8" ht="15" thickBot="1" x14ac:dyDescent="0.25">
      <c r="A74" s="49" t="s">
        <v>73</v>
      </c>
      <c r="B74" s="50">
        <f t="shared" ref="B74:C74" si="4">SUM(B75:B79)</f>
        <v>20.154</v>
      </c>
      <c r="C74" s="51">
        <f t="shared" si="4"/>
        <v>0.36099999999999999</v>
      </c>
      <c r="D74" s="50">
        <v>3.7416299999999998</v>
      </c>
      <c r="E74" s="94">
        <v>0.29325000000000001</v>
      </c>
    </row>
    <row r="75" spans="1:8" ht="12.75" customHeight="1" x14ac:dyDescent="0.2">
      <c r="A75" s="52" t="s">
        <v>89</v>
      </c>
      <c r="B75" s="29">
        <v>0</v>
      </c>
      <c r="C75" s="30">
        <v>0</v>
      </c>
      <c r="D75" s="29">
        <v>0</v>
      </c>
      <c r="E75" s="30">
        <v>0</v>
      </c>
    </row>
    <row r="76" spans="1:8" x14ac:dyDescent="0.2">
      <c r="A76" s="53" t="s">
        <v>53</v>
      </c>
      <c r="B76" s="32">
        <v>20.154</v>
      </c>
      <c r="C76" s="33">
        <v>0.36099999999999999</v>
      </c>
      <c r="D76" s="32">
        <v>3.7416299999999998</v>
      </c>
      <c r="E76" s="77">
        <v>0.29325000000000001</v>
      </c>
    </row>
    <row r="77" spans="1:8" x14ac:dyDescent="0.2">
      <c r="A77" s="53" t="s">
        <v>70</v>
      </c>
      <c r="B77" s="32">
        <v>0</v>
      </c>
      <c r="C77" s="33">
        <v>0</v>
      </c>
      <c r="D77" s="32">
        <v>0</v>
      </c>
      <c r="E77" s="33">
        <v>0</v>
      </c>
    </row>
    <row r="78" spans="1:8" x14ac:dyDescent="0.2">
      <c r="A78" s="53" t="s">
        <v>71</v>
      </c>
      <c r="B78" s="32">
        <v>0</v>
      </c>
      <c r="C78" s="33">
        <v>0</v>
      </c>
      <c r="D78" s="32">
        <v>0</v>
      </c>
      <c r="E78" s="33">
        <v>0</v>
      </c>
    </row>
    <row r="79" spans="1:8" ht="13.5" thickBot="1" x14ac:dyDescent="0.25">
      <c r="A79" s="54" t="s">
        <v>72</v>
      </c>
      <c r="B79" s="55">
        <v>0</v>
      </c>
      <c r="C79" s="46">
        <v>0</v>
      </c>
      <c r="D79" s="55">
        <v>0</v>
      </c>
      <c r="E79" s="46">
        <v>0</v>
      </c>
    </row>
    <row r="80" spans="1:8" ht="15" thickBot="1" x14ac:dyDescent="0.25">
      <c r="A80" s="49" t="s">
        <v>90</v>
      </c>
      <c r="B80" s="50">
        <f t="shared" ref="B80:C80" si="5">B81+B82+B83</f>
        <v>64780.082999999999</v>
      </c>
      <c r="C80" s="50">
        <f t="shared" si="5"/>
        <v>0</v>
      </c>
      <c r="D80" s="50">
        <v>73502.91231</v>
      </c>
      <c r="E80" s="94">
        <v>0</v>
      </c>
    </row>
    <row r="81" spans="1:14" ht="25.5" x14ac:dyDescent="0.2">
      <c r="A81" s="53" t="s">
        <v>91</v>
      </c>
      <c r="B81" s="32">
        <v>12338</v>
      </c>
      <c r="C81" s="33">
        <v>0</v>
      </c>
      <c r="D81" s="32">
        <v>0</v>
      </c>
      <c r="E81" s="33">
        <v>0</v>
      </c>
      <c r="N81" s="2" t="s">
        <v>11</v>
      </c>
    </row>
    <row r="82" spans="1:14" ht="25.5" x14ac:dyDescent="0.2">
      <c r="A82" s="53" t="s">
        <v>75</v>
      </c>
      <c r="B82" s="32">
        <f>52392.083+50</f>
        <v>52442.082999999999</v>
      </c>
      <c r="C82" s="33">
        <v>0</v>
      </c>
      <c r="D82" s="32">
        <v>73502.91231</v>
      </c>
      <c r="E82" s="33">
        <v>0</v>
      </c>
    </row>
    <row r="83" spans="1:14" ht="13.5" thickBot="1" x14ac:dyDescent="0.25">
      <c r="A83" s="53" t="s">
        <v>10</v>
      </c>
      <c r="B83" s="32">
        <v>0</v>
      </c>
      <c r="C83" s="33">
        <v>0</v>
      </c>
      <c r="D83" s="32">
        <v>0</v>
      </c>
      <c r="E83" s="33">
        <v>0</v>
      </c>
    </row>
    <row r="84" spans="1:14" ht="13.5" thickBot="1" x14ac:dyDescent="0.25">
      <c r="A84" s="56" t="s">
        <v>92</v>
      </c>
      <c r="B84" s="60">
        <v>9515.5679999999993</v>
      </c>
      <c r="C84" s="61">
        <v>3461.511</v>
      </c>
      <c r="D84" s="60">
        <v>14956.346219999999</v>
      </c>
      <c r="E84" s="95">
        <v>1740.4056</v>
      </c>
    </row>
    <row r="85" spans="1:14" ht="29.25" thickBot="1" x14ac:dyDescent="0.25">
      <c r="A85" s="96" t="s">
        <v>93</v>
      </c>
      <c r="B85" s="97">
        <v>9511.7389999999996</v>
      </c>
      <c r="C85" s="98">
        <v>3461.442</v>
      </c>
      <c r="D85" s="97">
        <v>14955.743700000001</v>
      </c>
      <c r="E85" s="99">
        <v>1740.34989</v>
      </c>
    </row>
    <row r="86" spans="1:14" ht="14.25" x14ac:dyDescent="0.2">
      <c r="A86" s="88"/>
      <c r="B86" s="87"/>
      <c r="C86" s="87"/>
      <c r="D86" s="87"/>
      <c r="E86" s="87"/>
    </row>
    <row r="87" spans="1:14" ht="15.75" customHeight="1" thickBot="1" x14ac:dyDescent="0.25">
      <c r="A87" s="57"/>
      <c r="B87" s="110" t="s">
        <v>2</v>
      </c>
      <c r="C87" s="110"/>
      <c r="D87" s="110"/>
      <c r="E87" s="110"/>
    </row>
    <row r="88" spans="1:14" ht="15" customHeight="1" x14ac:dyDescent="0.2">
      <c r="A88" s="62" t="s">
        <v>35</v>
      </c>
      <c r="B88" s="111" t="s">
        <v>18</v>
      </c>
      <c r="C88" s="112"/>
      <c r="D88" s="113" t="s">
        <v>17</v>
      </c>
      <c r="E88" s="114"/>
    </row>
    <row r="89" spans="1:14" x14ac:dyDescent="0.2">
      <c r="A89" s="63" t="s">
        <v>99</v>
      </c>
      <c r="B89" s="106">
        <v>171280</v>
      </c>
      <c r="C89" s="107"/>
      <c r="D89" s="108">
        <v>61319</v>
      </c>
      <c r="E89" s="109"/>
    </row>
    <row r="90" spans="1:14" x14ac:dyDescent="0.2">
      <c r="A90" s="63" t="s">
        <v>98</v>
      </c>
      <c r="B90" s="106">
        <v>131364.01699999999</v>
      </c>
      <c r="C90" s="107"/>
      <c r="D90" s="108">
        <v>77074.891000000003</v>
      </c>
      <c r="E90" s="109"/>
    </row>
    <row r="91" spans="1:14" x14ac:dyDescent="0.2">
      <c r="A91" s="64"/>
      <c r="B91" s="64"/>
      <c r="C91" s="64"/>
      <c r="D91" s="64"/>
      <c r="E91" s="64"/>
    </row>
    <row r="92" spans="1:14" ht="15.75" customHeight="1" thickBot="1" x14ac:dyDescent="0.25">
      <c r="A92" s="64"/>
      <c r="B92" s="115" t="s">
        <v>2</v>
      </c>
      <c r="C92" s="115"/>
      <c r="D92" s="115"/>
      <c r="E92" s="115"/>
    </row>
    <row r="93" spans="1:14" ht="13.5" x14ac:dyDescent="0.2">
      <c r="A93" s="62" t="s">
        <v>32</v>
      </c>
      <c r="B93" s="67" t="s">
        <v>95</v>
      </c>
      <c r="C93" s="68" t="s">
        <v>33</v>
      </c>
      <c r="D93" s="65" t="s">
        <v>34</v>
      </c>
      <c r="E93" s="66" t="s">
        <v>16</v>
      </c>
    </row>
    <row r="94" spans="1:14" x14ac:dyDescent="0.2">
      <c r="A94" s="63" t="s">
        <v>99</v>
      </c>
      <c r="B94" s="69">
        <v>9352</v>
      </c>
      <c r="C94" s="70">
        <v>1316.6020000000001</v>
      </c>
      <c r="D94" s="69">
        <v>20252</v>
      </c>
      <c r="E94" s="69">
        <v>1713</v>
      </c>
    </row>
    <row r="95" spans="1:14" x14ac:dyDescent="0.2">
      <c r="A95" s="63" t="s">
        <v>98</v>
      </c>
      <c r="B95" s="69">
        <v>7922.9070000000002</v>
      </c>
      <c r="C95" s="70">
        <v>1316.6020000000001</v>
      </c>
      <c r="D95" s="69">
        <v>17732.982</v>
      </c>
      <c r="E95" s="69">
        <v>1820.8989999999999</v>
      </c>
    </row>
    <row r="96" spans="1:14" x14ac:dyDescent="0.2">
      <c r="A96" s="71"/>
      <c r="B96" s="71"/>
      <c r="C96" s="71"/>
      <c r="D96" s="71"/>
      <c r="E96" s="71"/>
    </row>
    <row r="97" spans="1:5" ht="15.75" customHeight="1" thickBot="1" x14ac:dyDescent="0.25">
      <c r="A97" s="71"/>
      <c r="B97" s="105" t="s">
        <v>3</v>
      </c>
      <c r="C97" s="105"/>
      <c r="D97" s="105"/>
      <c r="E97" s="105"/>
    </row>
    <row r="98" spans="1:5" ht="13.5" x14ac:dyDescent="0.2">
      <c r="A98" s="72" t="s">
        <v>78</v>
      </c>
      <c r="B98" s="75" t="s">
        <v>79</v>
      </c>
      <c r="C98" s="76" t="s">
        <v>80</v>
      </c>
      <c r="D98" s="73" t="s">
        <v>94</v>
      </c>
      <c r="E98" s="74" t="s">
        <v>81</v>
      </c>
    </row>
    <row r="99" spans="1:5" x14ac:dyDescent="0.2">
      <c r="A99" s="63" t="s">
        <v>99</v>
      </c>
      <c r="B99" s="89">
        <v>132298067.5</v>
      </c>
      <c r="C99" s="90">
        <v>1316601.9099999999</v>
      </c>
      <c r="D99" s="89">
        <v>28093546.870000001</v>
      </c>
      <c r="E99" s="89">
        <v>1240910.95</v>
      </c>
    </row>
    <row r="100" spans="1:5" x14ac:dyDescent="0.2">
      <c r="A100" s="63" t="s">
        <v>98</v>
      </c>
      <c r="B100" s="89">
        <v>80037471.109999999</v>
      </c>
      <c r="C100" s="90">
        <v>1316601.9099999999</v>
      </c>
      <c r="D100" s="89">
        <v>31951034.949999999</v>
      </c>
      <c r="E100" s="89">
        <v>1316659.3</v>
      </c>
    </row>
    <row r="101" spans="1:5" x14ac:dyDescent="0.2">
      <c r="A101" s="59"/>
    </row>
    <row r="102" spans="1:5" x14ac:dyDescent="0.2">
      <c r="A102" s="81"/>
      <c r="D102" s="82"/>
    </row>
    <row r="103" spans="1:5" x14ac:dyDescent="0.2">
      <c r="A103" s="83"/>
      <c r="B103" s="6"/>
      <c r="C103" s="6"/>
      <c r="D103" s="84"/>
      <c r="E103" s="6"/>
    </row>
    <row r="104" spans="1:5" x14ac:dyDescent="0.2">
      <c r="A104" s="81"/>
      <c r="D104" s="82"/>
    </row>
    <row r="105" spans="1:5" x14ac:dyDescent="0.2">
      <c r="A105" s="83"/>
      <c r="B105" s="6"/>
      <c r="C105" s="6"/>
      <c r="D105" s="85"/>
      <c r="E105" s="6"/>
    </row>
    <row r="106" spans="1:5" x14ac:dyDescent="0.2">
      <c r="A106" s="83"/>
      <c r="B106" s="6"/>
      <c r="C106" s="6"/>
      <c r="D106" s="85"/>
      <c r="E106" s="6"/>
    </row>
    <row r="107" spans="1:5" x14ac:dyDescent="0.2">
      <c r="A107" s="83"/>
      <c r="B107" s="58"/>
      <c r="C107" s="58"/>
      <c r="D107" s="85"/>
      <c r="E107" s="58"/>
    </row>
    <row r="108" spans="1:5" x14ac:dyDescent="0.2">
      <c r="A108" s="83"/>
      <c r="B108" s="58"/>
      <c r="C108" s="58"/>
      <c r="D108" s="85"/>
      <c r="E108" s="58"/>
    </row>
    <row r="109" spans="1:5" x14ac:dyDescent="0.2">
      <c r="A109" s="83"/>
      <c r="B109" s="58"/>
      <c r="C109" s="58"/>
      <c r="D109" s="86"/>
      <c r="E109" s="58"/>
    </row>
    <row r="110" spans="1:5" x14ac:dyDescent="0.2">
      <c r="A110" s="58"/>
      <c r="B110" s="58"/>
      <c r="C110" s="58"/>
      <c r="D110" s="58"/>
      <c r="E110" s="58"/>
    </row>
    <row r="111" spans="1:5" x14ac:dyDescent="0.2">
      <c r="A111" s="58"/>
      <c r="B111" s="58"/>
      <c r="C111" s="58"/>
      <c r="D111" s="58"/>
      <c r="E111" s="58"/>
    </row>
    <row r="112" spans="1:5" x14ac:dyDescent="0.2">
      <c r="A112" s="58"/>
      <c r="B112" s="58"/>
      <c r="C112" s="58"/>
      <c r="D112" s="58"/>
      <c r="E112" s="58"/>
    </row>
    <row r="113" spans="1:5" x14ac:dyDescent="0.2">
      <c r="A113" s="58"/>
      <c r="B113" s="58"/>
      <c r="C113" s="58"/>
      <c r="D113" s="58"/>
      <c r="E113" s="58"/>
    </row>
    <row r="114" spans="1:5" x14ac:dyDescent="0.2">
      <c r="A114" s="58"/>
      <c r="B114" s="58"/>
      <c r="C114" s="58"/>
      <c r="D114" s="58"/>
      <c r="E114" s="58"/>
    </row>
    <row r="115" spans="1:5" x14ac:dyDescent="0.2">
      <c r="A115" s="58"/>
      <c r="B115" s="58"/>
      <c r="C115" s="58"/>
      <c r="D115" s="58"/>
      <c r="E115" s="58"/>
    </row>
    <row r="116" spans="1:5" x14ac:dyDescent="0.2">
      <c r="A116" s="58"/>
      <c r="B116" s="58"/>
      <c r="C116" s="58"/>
      <c r="D116" s="58"/>
      <c r="E116" s="58"/>
    </row>
    <row r="117" spans="1:5" x14ac:dyDescent="0.2">
      <c r="A117" s="58"/>
      <c r="B117" s="58"/>
      <c r="C117" s="58"/>
      <c r="D117" s="58"/>
      <c r="E117" s="58"/>
    </row>
    <row r="118" spans="1:5" x14ac:dyDescent="0.2">
      <c r="A118" s="58"/>
      <c r="B118" s="58"/>
      <c r="C118" s="58"/>
      <c r="D118" s="58"/>
      <c r="E118" s="58"/>
    </row>
    <row r="119" spans="1:5" x14ac:dyDescent="0.2">
      <c r="A119" s="58"/>
      <c r="B119" s="58"/>
      <c r="C119" s="58"/>
      <c r="D119" s="58"/>
      <c r="E119" s="58"/>
    </row>
    <row r="120" spans="1:5" x14ac:dyDescent="0.2">
      <c r="A120" s="58"/>
      <c r="B120" s="58"/>
      <c r="C120" s="58"/>
      <c r="D120" s="58"/>
      <c r="E120" s="58"/>
    </row>
    <row r="121" spans="1:5" x14ac:dyDescent="0.2">
      <c r="A121" s="1"/>
      <c r="B121" s="1"/>
      <c r="C121" s="1"/>
      <c r="D121" s="1"/>
      <c r="E121" s="1"/>
    </row>
    <row r="122" spans="1:5" x14ac:dyDescent="0.2">
      <c r="A122" s="1"/>
      <c r="B122" s="1"/>
      <c r="C122" s="1"/>
      <c r="D122" s="1"/>
      <c r="E122" s="1"/>
    </row>
    <row r="123" spans="1:5" x14ac:dyDescent="0.2">
      <c r="A123" s="1"/>
      <c r="B123" s="1"/>
      <c r="C123" s="1"/>
      <c r="D123" s="1"/>
      <c r="E123" s="1"/>
    </row>
    <row r="124" spans="1:5" x14ac:dyDescent="0.2">
      <c r="A124" s="1"/>
      <c r="B124" s="1"/>
      <c r="C124" s="1"/>
      <c r="D124" s="1"/>
      <c r="E124" s="1"/>
    </row>
    <row r="125" spans="1:5" x14ac:dyDescent="0.2">
      <c r="A125" s="1"/>
      <c r="B125" s="1"/>
      <c r="C125" s="1"/>
      <c r="D125" s="1"/>
      <c r="E125" s="1"/>
    </row>
    <row r="126" spans="1:5" x14ac:dyDescent="0.2">
      <c r="A126" s="58"/>
      <c r="B126" s="58"/>
      <c r="C126" s="58"/>
      <c r="D126" s="58"/>
      <c r="E126" s="58"/>
    </row>
    <row r="127" spans="1:5" x14ac:dyDescent="0.2">
      <c r="A127" s="58"/>
      <c r="B127" s="58"/>
      <c r="C127" s="58"/>
      <c r="D127" s="58"/>
      <c r="E127" s="58"/>
    </row>
    <row r="128" spans="1:5" x14ac:dyDescent="0.2">
      <c r="A128" s="58"/>
      <c r="B128" s="58"/>
      <c r="C128" s="58"/>
      <c r="D128" s="58"/>
      <c r="E128" s="58"/>
    </row>
    <row r="129" spans="1:5" x14ac:dyDescent="0.2">
      <c r="A129" s="58"/>
      <c r="B129" s="58"/>
      <c r="C129" s="58"/>
      <c r="D129" s="58"/>
      <c r="E129" s="58"/>
    </row>
    <row r="130" spans="1:5" x14ac:dyDescent="0.2">
      <c r="A130" s="58"/>
      <c r="B130" s="58"/>
      <c r="C130" s="58"/>
      <c r="D130" s="58"/>
      <c r="E130" s="58"/>
    </row>
    <row r="131" spans="1:5" x14ac:dyDescent="0.2">
      <c r="A131" s="58"/>
      <c r="B131" s="58"/>
      <c r="C131" s="58"/>
      <c r="D131" s="58"/>
      <c r="E131" s="58"/>
    </row>
    <row r="132" spans="1:5" x14ac:dyDescent="0.2">
      <c r="A132" s="58"/>
      <c r="B132" s="58"/>
      <c r="C132" s="58"/>
      <c r="D132" s="58"/>
      <c r="E132" s="58"/>
    </row>
    <row r="133" spans="1:5" x14ac:dyDescent="0.2">
      <c r="A133" s="58"/>
      <c r="B133" s="58"/>
      <c r="C133" s="58"/>
      <c r="D133" s="58"/>
      <c r="E133" s="58"/>
    </row>
    <row r="134" spans="1:5" x14ac:dyDescent="0.2">
      <c r="A134" s="58"/>
      <c r="B134" s="58"/>
      <c r="C134" s="58"/>
      <c r="D134" s="58"/>
      <c r="E134" s="58"/>
    </row>
    <row r="136" spans="1:5" x14ac:dyDescent="0.2">
      <c r="A136" s="58"/>
      <c r="B136" s="58"/>
      <c r="C136" s="58"/>
      <c r="D136" s="58"/>
      <c r="E136" s="58"/>
    </row>
    <row r="137" spans="1:5" x14ac:dyDescent="0.2">
      <c r="A137" s="58"/>
      <c r="B137" s="58"/>
      <c r="C137" s="58"/>
      <c r="D137" s="58"/>
      <c r="E137" s="58"/>
    </row>
    <row r="138" spans="1:5" x14ac:dyDescent="0.2">
      <c r="A138" s="58"/>
      <c r="B138" s="58"/>
      <c r="C138" s="58"/>
      <c r="D138" s="58"/>
      <c r="E138" s="58"/>
    </row>
    <row r="139" spans="1:5" x14ac:dyDescent="0.2">
      <c r="A139" s="58"/>
      <c r="B139" s="58"/>
      <c r="C139" s="58"/>
      <c r="D139" s="58"/>
      <c r="E139" s="58"/>
    </row>
    <row r="140" spans="1:5" x14ac:dyDescent="0.2">
      <c r="A140" s="58"/>
      <c r="B140" s="58"/>
      <c r="C140" s="58"/>
      <c r="D140" s="58"/>
      <c r="E140" s="58"/>
    </row>
    <row r="141" spans="1:5" x14ac:dyDescent="0.2">
      <c r="A141" s="58"/>
      <c r="B141" s="58"/>
      <c r="C141" s="58"/>
      <c r="D141" s="58"/>
      <c r="E141" s="58"/>
    </row>
    <row r="142" spans="1:5" x14ac:dyDescent="0.2">
      <c r="A142" s="58"/>
      <c r="B142" s="58"/>
      <c r="C142" s="58"/>
      <c r="D142" s="58"/>
      <c r="E142" s="58"/>
    </row>
    <row r="143" spans="1:5" x14ac:dyDescent="0.2">
      <c r="A143" s="58"/>
      <c r="B143" s="58"/>
      <c r="C143" s="58"/>
      <c r="D143" s="58"/>
      <c r="E143" s="58"/>
    </row>
    <row r="144" spans="1:5" x14ac:dyDescent="0.2">
      <c r="A144" s="58"/>
      <c r="B144" s="58"/>
      <c r="C144" s="58"/>
      <c r="D144" s="58"/>
      <c r="E144" s="58"/>
    </row>
    <row r="145" spans="1:5" x14ac:dyDescent="0.2">
      <c r="A145" s="58"/>
      <c r="B145" s="58"/>
      <c r="C145" s="58"/>
      <c r="D145" s="58"/>
      <c r="E145" s="58"/>
    </row>
    <row r="146" spans="1:5" x14ac:dyDescent="0.2">
      <c r="A146" s="58"/>
      <c r="B146" s="58"/>
      <c r="C146" s="58"/>
      <c r="D146" s="58"/>
      <c r="E146" s="58"/>
    </row>
    <row r="147" spans="1:5" x14ac:dyDescent="0.2">
      <c r="A147" s="58"/>
      <c r="B147" s="58"/>
      <c r="C147" s="58"/>
      <c r="D147" s="58"/>
      <c r="E147" s="58"/>
    </row>
    <row r="148" spans="1:5" x14ac:dyDescent="0.2">
      <c r="A148" s="58"/>
      <c r="B148" s="58"/>
      <c r="C148" s="58"/>
      <c r="D148" s="58"/>
      <c r="E148" s="58"/>
    </row>
    <row r="149" spans="1:5" x14ac:dyDescent="0.2">
      <c r="A149" s="58"/>
      <c r="B149" s="58"/>
      <c r="C149" s="58"/>
      <c r="D149" s="58"/>
      <c r="E149" s="58"/>
    </row>
    <row r="150" spans="1:5" x14ac:dyDescent="0.2">
      <c r="A150" s="58"/>
      <c r="B150" s="58"/>
      <c r="C150" s="58"/>
      <c r="D150" s="58"/>
      <c r="E150" s="58"/>
    </row>
    <row r="151" spans="1:5" x14ac:dyDescent="0.2">
      <c r="A151" s="58"/>
      <c r="B151" s="58"/>
      <c r="C151" s="58"/>
      <c r="D151" s="58"/>
      <c r="E151" s="58"/>
    </row>
    <row r="152" spans="1:5" x14ac:dyDescent="0.2">
      <c r="A152" s="58"/>
      <c r="B152" s="58"/>
      <c r="C152" s="58"/>
      <c r="D152" s="58"/>
      <c r="E152" s="58"/>
    </row>
    <row r="153" spans="1:5" x14ac:dyDescent="0.2">
      <c r="A153" s="58"/>
      <c r="B153" s="58"/>
      <c r="C153" s="58"/>
      <c r="D153" s="58"/>
      <c r="E153" s="58"/>
    </row>
  </sheetData>
  <mergeCells count="9">
    <mergeCell ref="B97:E97"/>
    <mergeCell ref="B90:C90"/>
    <mergeCell ref="D90:E90"/>
    <mergeCell ref="B87:E87"/>
    <mergeCell ref="B88:C88"/>
    <mergeCell ref="D88:E88"/>
    <mergeCell ref="B89:C89"/>
    <mergeCell ref="D89:E89"/>
    <mergeCell ref="B92:E9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 differentOddEven="1" differentFirst="1">
    <firstHeader xml:space="preserve">&amp;R&amp;"Arial,Tučné"&amp;12&amp;K000080VI
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51 CSOP </vt:lpstr>
      <vt:lpstr>'51 CSOP 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Gordic Reporter</dc:title>
  <dc:creator>Šustová Marie (ÚMČ Praha 10)</dc:creator>
  <cp:lastModifiedBy>Uživatel systému Windows</cp:lastModifiedBy>
  <cp:lastPrinted>2023-09-13T07:52:54Z</cp:lastPrinted>
  <dcterms:created xsi:type="dcterms:W3CDTF">2020-07-14T13:13:16Z</dcterms:created>
  <dcterms:modified xsi:type="dcterms:W3CDTF">2023-09-13T07:52:58Z</dcterms:modified>
</cp:coreProperties>
</file>