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2. EKONOMICKÉ oddělení\Návrh rozp. + střednědobý výhled\Rozpočet 2025\"/>
    </mc:Choice>
  </mc:AlternateContent>
  <xr:revisionPtr revIDLastSave="0" documentId="13_ncr:1_{CF7439BF-CBDC-4649-A8FC-67C92EB4C2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2" r:id="rId1"/>
    <sheet name="2026" sheetId="13" r:id="rId2"/>
    <sheet name="2027" sheetId="14" r:id="rId3"/>
  </sheets>
  <definedNames>
    <definedName name="_xlnm.Print_Area" localSheetId="0">'2025'!$A$1:$I$38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3" l="1"/>
  <c r="F36" i="13"/>
  <c r="F35" i="13"/>
  <c r="D34" i="12"/>
  <c r="F37" i="14"/>
  <c r="F36" i="14"/>
  <c r="F35" i="14"/>
  <c r="B38" i="14"/>
  <c r="B37" i="14"/>
  <c r="B36" i="14"/>
  <c r="B35" i="14"/>
  <c r="H38" i="13"/>
  <c r="H38" i="14" s="1"/>
  <c r="H37" i="13"/>
  <c r="H36" i="13"/>
  <c r="H36" i="14" s="1"/>
  <c r="H35" i="13"/>
  <c r="G37" i="13"/>
  <c r="G36" i="13"/>
  <c r="G36" i="14" s="1"/>
  <c r="G35" i="13"/>
  <c r="C37" i="13"/>
  <c r="C36" i="13"/>
  <c r="C36" i="14" s="1"/>
  <c r="C35" i="13"/>
  <c r="B38" i="13"/>
  <c r="B37" i="13"/>
  <c r="B36" i="13"/>
  <c r="B35" i="13"/>
  <c r="H34" i="13"/>
  <c r="H34" i="14" s="1"/>
  <c r="F34" i="13"/>
  <c r="C34" i="13"/>
  <c r="C34" i="14" s="1"/>
  <c r="B34" i="13"/>
  <c r="F34" i="14"/>
  <c r="B34" i="14"/>
  <c r="H8" i="14"/>
  <c r="H9" i="14"/>
  <c r="H10" i="14"/>
  <c r="H19" i="14"/>
  <c r="H21" i="14"/>
  <c r="H23" i="14"/>
  <c r="H32" i="14"/>
  <c r="H33" i="14"/>
  <c r="H35" i="14"/>
  <c r="H37" i="14"/>
  <c r="G8" i="14"/>
  <c r="G9" i="14"/>
  <c r="G10" i="14"/>
  <c r="G11" i="14"/>
  <c r="G12" i="14"/>
  <c r="G13" i="14"/>
  <c r="G20" i="14"/>
  <c r="G21" i="14"/>
  <c r="G22" i="14"/>
  <c r="G23" i="14"/>
  <c r="G24" i="14"/>
  <c r="G25" i="14"/>
  <c r="G32" i="14"/>
  <c r="G33" i="14"/>
  <c r="G37" i="14"/>
  <c r="G3" i="14"/>
  <c r="C10" i="14"/>
  <c r="C11" i="14"/>
  <c r="C12" i="14"/>
  <c r="C13" i="14"/>
  <c r="C14" i="14"/>
  <c r="C15" i="14"/>
  <c r="C22" i="14"/>
  <c r="C23" i="14"/>
  <c r="C24" i="14"/>
  <c r="C25" i="14"/>
  <c r="C26" i="14"/>
  <c r="C27" i="14"/>
  <c r="C35" i="14"/>
  <c r="C37" i="14"/>
  <c r="C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" i="14"/>
  <c r="H4" i="13"/>
  <c r="H4" i="14" s="1"/>
  <c r="H5" i="13"/>
  <c r="H5" i="14" s="1"/>
  <c r="H6" i="13"/>
  <c r="H6" i="14" s="1"/>
  <c r="H7" i="13"/>
  <c r="H7" i="14" s="1"/>
  <c r="H8" i="13"/>
  <c r="H9" i="13"/>
  <c r="H10" i="13"/>
  <c r="H11" i="13"/>
  <c r="H11" i="14" s="1"/>
  <c r="H12" i="13"/>
  <c r="H12" i="14" s="1"/>
  <c r="H13" i="13"/>
  <c r="H13" i="14" s="1"/>
  <c r="H14" i="13"/>
  <c r="H14" i="14" s="1"/>
  <c r="H15" i="13"/>
  <c r="H15" i="14" s="1"/>
  <c r="H16" i="13"/>
  <c r="H16" i="14" s="1"/>
  <c r="H17" i="13"/>
  <c r="H17" i="14" s="1"/>
  <c r="H18" i="13"/>
  <c r="H18" i="14" s="1"/>
  <c r="H19" i="13"/>
  <c r="H20" i="13"/>
  <c r="H20" i="14" s="1"/>
  <c r="H21" i="13"/>
  <c r="H22" i="13"/>
  <c r="H22" i="14" s="1"/>
  <c r="H23" i="13"/>
  <c r="H24" i="13"/>
  <c r="H24" i="14" s="1"/>
  <c r="H25" i="13"/>
  <c r="H25" i="14" s="1"/>
  <c r="H26" i="13"/>
  <c r="H26" i="14" s="1"/>
  <c r="H27" i="13"/>
  <c r="H27" i="14" s="1"/>
  <c r="H28" i="13"/>
  <c r="H28" i="14" s="1"/>
  <c r="H29" i="13"/>
  <c r="H29" i="14" s="1"/>
  <c r="H30" i="13"/>
  <c r="H30" i="14" s="1"/>
  <c r="H31" i="13"/>
  <c r="H31" i="14" s="1"/>
  <c r="H32" i="13"/>
  <c r="H33" i="13"/>
  <c r="H3" i="13"/>
  <c r="H3" i="14" s="1"/>
  <c r="G4" i="13"/>
  <c r="G4" i="14" s="1"/>
  <c r="G5" i="13"/>
  <c r="G5" i="14" s="1"/>
  <c r="G6" i="13"/>
  <c r="G6" i="14" s="1"/>
  <c r="G7" i="13"/>
  <c r="G7" i="14" s="1"/>
  <c r="G8" i="13"/>
  <c r="G9" i="13"/>
  <c r="G10" i="13"/>
  <c r="G11" i="13"/>
  <c r="G12" i="13"/>
  <c r="G13" i="13"/>
  <c r="G14" i="13"/>
  <c r="G14" i="14" s="1"/>
  <c r="G15" i="13"/>
  <c r="G15" i="14" s="1"/>
  <c r="G16" i="13"/>
  <c r="G16" i="14" s="1"/>
  <c r="G17" i="13"/>
  <c r="G17" i="14" s="1"/>
  <c r="G18" i="13"/>
  <c r="G18" i="14" s="1"/>
  <c r="G19" i="13"/>
  <c r="G19" i="14" s="1"/>
  <c r="G20" i="13"/>
  <c r="G21" i="13"/>
  <c r="G22" i="13"/>
  <c r="G23" i="13"/>
  <c r="G24" i="13"/>
  <c r="G25" i="13"/>
  <c r="G26" i="13"/>
  <c r="G26" i="14" s="1"/>
  <c r="G27" i="13"/>
  <c r="G27" i="14" s="1"/>
  <c r="G28" i="13"/>
  <c r="G28" i="14" s="1"/>
  <c r="G29" i="13"/>
  <c r="G29" i="14" s="1"/>
  <c r="G30" i="13"/>
  <c r="G30" i="14" s="1"/>
  <c r="G31" i="13"/>
  <c r="G31" i="14" s="1"/>
  <c r="G32" i="13"/>
  <c r="G33" i="13"/>
  <c r="G3" i="13"/>
  <c r="C4" i="13"/>
  <c r="C4" i="14" s="1"/>
  <c r="C5" i="13"/>
  <c r="C5" i="14" s="1"/>
  <c r="C6" i="13"/>
  <c r="C6" i="14" s="1"/>
  <c r="C7" i="13"/>
  <c r="C7" i="14" s="1"/>
  <c r="C8" i="13"/>
  <c r="C8" i="14" s="1"/>
  <c r="C9" i="13"/>
  <c r="C9" i="14" s="1"/>
  <c r="C10" i="13"/>
  <c r="C11" i="13"/>
  <c r="C12" i="13"/>
  <c r="C13" i="13"/>
  <c r="C14" i="13"/>
  <c r="C15" i="13"/>
  <c r="C16" i="13"/>
  <c r="C16" i="14" s="1"/>
  <c r="C17" i="13"/>
  <c r="C17" i="14" s="1"/>
  <c r="C18" i="13"/>
  <c r="C18" i="14" s="1"/>
  <c r="C19" i="13"/>
  <c r="C19" i="14" s="1"/>
  <c r="C20" i="13"/>
  <c r="C20" i="14" s="1"/>
  <c r="C21" i="13"/>
  <c r="C21" i="14" s="1"/>
  <c r="C22" i="13"/>
  <c r="C23" i="13"/>
  <c r="C24" i="13"/>
  <c r="C25" i="13"/>
  <c r="C26" i="13"/>
  <c r="C27" i="13"/>
  <c r="C28" i="13"/>
  <c r="C28" i="14" s="1"/>
  <c r="C29" i="13"/>
  <c r="C29" i="14" s="1"/>
  <c r="C30" i="13"/>
  <c r="C30" i="14" s="1"/>
  <c r="C31" i="13"/>
  <c r="C31" i="14" s="1"/>
  <c r="C32" i="13"/>
  <c r="C32" i="14" s="1"/>
  <c r="C33" i="13"/>
  <c r="C33" i="14" s="1"/>
  <c r="C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" i="13"/>
  <c r="B4" i="13" l="1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" i="13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" i="12"/>
  <c r="G35" i="14" l="1"/>
  <c r="I34" i="12"/>
  <c r="E34" i="12" s="1"/>
  <c r="G34" i="13"/>
  <c r="I13" i="12"/>
  <c r="D13" i="12" s="1"/>
  <c r="E13" i="12" s="1"/>
  <c r="I38" i="14"/>
  <c r="D38" i="14" s="1"/>
  <c r="E38" i="14" s="1"/>
  <c r="I38" i="13"/>
  <c r="D38" i="13" s="1"/>
  <c r="I4" i="14"/>
  <c r="D4" i="14" s="1"/>
  <c r="E4" i="14" s="1"/>
  <c r="I5" i="14"/>
  <c r="D5" i="14" s="1"/>
  <c r="E5" i="14" s="1"/>
  <c r="I6" i="14"/>
  <c r="D6" i="14" s="1"/>
  <c r="E6" i="14" s="1"/>
  <c r="I7" i="14"/>
  <c r="D7" i="14" s="1"/>
  <c r="E7" i="14" s="1"/>
  <c r="I8" i="14"/>
  <c r="D8" i="14" s="1"/>
  <c r="E8" i="14" s="1"/>
  <c r="I9" i="14"/>
  <c r="D9" i="14" s="1"/>
  <c r="E9" i="14" s="1"/>
  <c r="I10" i="14"/>
  <c r="D10" i="14" s="1"/>
  <c r="E10" i="14" s="1"/>
  <c r="I11" i="14"/>
  <c r="D11" i="14" s="1"/>
  <c r="E11" i="14" s="1"/>
  <c r="I12" i="14"/>
  <c r="D12" i="14" s="1"/>
  <c r="E12" i="14" s="1"/>
  <c r="I13" i="14"/>
  <c r="D13" i="14" s="1"/>
  <c r="E13" i="14" s="1"/>
  <c r="I14" i="14"/>
  <c r="D14" i="14" s="1"/>
  <c r="E14" i="14" s="1"/>
  <c r="I15" i="14"/>
  <c r="D15" i="14" s="1"/>
  <c r="E15" i="14" s="1"/>
  <c r="I16" i="14"/>
  <c r="D16" i="14" s="1"/>
  <c r="E16" i="14" s="1"/>
  <c r="I17" i="14"/>
  <c r="D17" i="14" s="1"/>
  <c r="E17" i="14" s="1"/>
  <c r="I18" i="14"/>
  <c r="D18" i="14" s="1"/>
  <c r="E18" i="14" s="1"/>
  <c r="I19" i="14"/>
  <c r="D19" i="14" s="1"/>
  <c r="E19" i="14" s="1"/>
  <c r="I20" i="14"/>
  <c r="D20" i="14" s="1"/>
  <c r="E20" i="14" s="1"/>
  <c r="I21" i="14"/>
  <c r="D21" i="14" s="1"/>
  <c r="E21" i="14" s="1"/>
  <c r="I22" i="14"/>
  <c r="D22" i="14" s="1"/>
  <c r="E22" i="14" s="1"/>
  <c r="I23" i="14"/>
  <c r="D23" i="14" s="1"/>
  <c r="E23" i="14" s="1"/>
  <c r="I24" i="14"/>
  <c r="D24" i="14" s="1"/>
  <c r="E24" i="14" s="1"/>
  <c r="I25" i="14"/>
  <c r="D25" i="14" s="1"/>
  <c r="E25" i="14" s="1"/>
  <c r="I26" i="14"/>
  <c r="D26" i="14" s="1"/>
  <c r="E26" i="14" s="1"/>
  <c r="I27" i="14"/>
  <c r="D27" i="14" s="1"/>
  <c r="E27" i="14" s="1"/>
  <c r="I28" i="14"/>
  <c r="D28" i="14" s="1"/>
  <c r="E28" i="14" s="1"/>
  <c r="I29" i="14"/>
  <c r="D29" i="14" s="1"/>
  <c r="E29" i="14" s="1"/>
  <c r="I30" i="14"/>
  <c r="D30" i="14" s="1"/>
  <c r="E30" i="14" s="1"/>
  <c r="I31" i="14"/>
  <c r="D31" i="14" s="1"/>
  <c r="E31" i="14" s="1"/>
  <c r="I32" i="14"/>
  <c r="D32" i="14" s="1"/>
  <c r="E32" i="14" s="1"/>
  <c r="I33" i="14"/>
  <c r="D33" i="14" s="1"/>
  <c r="E33" i="14" s="1"/>
  <c r="I35" i="14"/>
  <c r="D35" i="14" s="1"/>
  <c r="E35" i="14" s="1"/>
  <c r="I36" i="14"/>
  <c r="D36" i="14" s="1"/>
  <c r="E36" i="14" s="1"/>
  <c r="I37" i="14"/>
  <c r="D37" i="14" s="1"/>
  <c r="E37" i="14" s="1"/>
  <c r="I3" i="14"/>
  <c r="D3" i="14" s="1"/>
  <c r="E3" i="14" s="1"/>
  <c r="I4" i="13"/>
  <c r="D4" i="13" s="1"/>
  <c r="E4" i="13" s="1"/>
  <c r="I5" i="13"/>
  <c r="D5" i="13" s="1"/>
  <c r="E5" i="13" s="1"/>
  <c r="I6" i="13"/>
  <c r="D6" i="13" s="1"/>
  <c r="E6" i="13" s="1"/>
  <c r="I7" i="13"/>
  <c r="D7" i="13" s="1"/>
  <c r="E7" i="13" s="1"/>
  <c r="I8" i="13"/>
  <c r="D8" i="13" s="1"/>
  <c r="E8" i="13" s="1"/>
  <c r="I9" i="13"/>
  <c r="D9" i="13" s="1"/>
  <c r="E9" i="13" s="1"/>
  <c r="I10" i="13"/>
  <c r="D10" i="13" s="1"/>
  <c r="E10" i="13" s="1"/>
  <c r="I11" i="13"/>
  <c r="D11" i="13" s="1"/>
  <c r="E11" i="13" s="1"/>
  <c r="I12" i="13"/>
  <c r="D12" i="13" s="1"/>
  <c r="E12" i="13" s="1"/>
  <c r="I13" i="13"/>
  <c r="D13" i="13" s="1"/>
  <c r="E13" i="13" s="1"/>
  <c r="I14" i="13"/>
  <c r="D14" i="13" s="1"/>
  <c r="E14" i="13" s="1"/>
  <c r="I15" i="13"/>
  <c r="D15" i="13" s="1"/>
  <c r="E15" i="13" s="1"/>
  <c r="I16" i="13"/>
  <c r="D16" i="13" s="1"/>
  <c r="E16" i="13" s="1"/>
  <c r="I17" i="13"/>
  <c r="D17" i="13" s="1"/>
  <c r="E17" i="13" s="1"/>
  <c r="I18" i="13"/>
  <c r="D18" i="13" s="1"/>
  <c r="E18" i="13" s="1"/>
  <c r="I19" i="13"/>
  <c r="D19" i="13" s="1"/>
  <c r="E19" i="13" s="1"/>
  <c r="I20" i="13"/>
  <c r="D20" i="13" s="1"/>
  <c r="E20" i="13" s="1"/>
  <c r="I21" i="13"/>
  <c r="D21" i="13" s="1"/>
  <c r="E21" i="13" s="1"/>
  <c r="I22" i="13"/>
  <c r="D22" i="13" s="1"/>
  <c r="E22" i="13" s="1"/>
  <c r="I23" i="13"/>
  <c r="D23" i="13" s="1"/>
  <c r="E23" i="13" s="1"/>
  <c r="I24" i="13"/>
  <c r="D24" i="13" s="1"/>
  <c r="E24" i="13" s="1"/>
  <c r="I25" i="13"/>
  <c r="D25" i="13" s="1"/>
  <c r="E25" i="13" s="1"/>
  <c r="I26" i="13"/>
  <c r="D26" i="13" s="1"/>
  <c r="E26" i="13" s="1"/>
  <c r="I27" i="13"/>
  <c r="D27" i="13" s="1"/>
  <c r="E27" i="13" s="1"/>
  <c r="I28" i="13"/>
  <c r="D28" i="13" s="1"/>
  <c r="E28" i="13" s="1"/>
  <c r="I29" i="13"/>
  <c r="D29" i="13" s="1"/>
  <c r="E29" i="13" s="1"/>
  <c r="I30" i="13"/>
  <c r="D30" i="13" s="1"/>
  <c r="E30" i="13" s="1"/>
  <c r="I31" i="13"/>
  <c r="D31" i="13" s="1"/>
  <c r="E31" i="13" s="1"/>
  <c r="I32" i="13"/>
  <c r="D32" i="13" s="1"/>
  <c r="E32" i="13" s="1"/>
  <c r="I33" i="13"/>
  <c r="D33" i="13" s="1"/>
  <c r="E33" i="13" s="1"/>
  <c r="I35" i="13"/>
  <c r="D35" i="13" s="1"/>
  <c r="E35" i="13" s="1"/>
  <c r="I36" i="13"/>
  <c r="D36" i="13" s="1"/>
  <c r="E36" i="13" s="1"/>
  <c r="I37" i="13"/>
  <c r="D37" i="13" s="1"/>
  <c r="E37" i="13" s="1"/>
  <c r="I3" i="13"/>
  <c r="I4" i="12"/>
  <c r="D4" i="12" s="1"/>
  <c r="E4" i="12" s="1"/>
  <c r="I5" i="12"/>
  <c r="D5" i="12" s="1"/>
  <c r="E5" i="12" s="1"/>
  <c r="I6" i="12"/>
  <c r="D6" i="12" s="1"/>
  <c r="E6" i="12" s="1"/>
  <c r="I7" i="12"/>
  <c r="D7" i="12" s="1"/>
  <c r="E7" i="12" s="1"/>
  <c r="I8" i="12"/>
  <c r="D8" i="12" s="1"/>
  <c r="E8" i="12" s="1"/>
  <c r="I9" i="12"/>
  <c r="D9" i="12" s="1"/>
  <c r="E9" i="12" s="1"/>
  <c r="I10" i="12"/>
  <c r="D10" i="12" s="1"/>
  <c r="E10" i="12" s="1"/>
  <c r="I11" i="12"/>
  <c r="D11" i="12" s="1"/>
  <c r="E11" i="12" s="1"/>
  <c r="I12" i="12"/>
  <c r="D12" i="12" s="1"/>
  <c r="E12" i="12" s="1"/>
  <c r="I14" i="12"/>
  <c r="D14" i="12" s="1"/>
  <c r="E14" i="12" s="1"/>
  <c r="I15" i="12"/>
  <c r="D15" i="12" s="1"/>
  <c r="E15" i="12" s="1"/>
  <c r="I16" i="12"/>
  <c r="D16" i="12" s="1"/>
  <c r="E16" i="12" s="1"/>
  <c r="I17" i="12"/>
  <c r="D17" i="12" s="1"/>
  <c r="E17" i="12" s="1"/>
  <c r="I18" i="12"/>
  <c r="D18" i="12" s="1"/>
  <c r="E18" i="12" s="1"/>
  <c r="I19" i="12"/>
  <c r="D19" i="12" s="1"/>
  <c r="E19" i="12" s="1"/>
  <c r="I20" i="12"/>
  <c r="D20" i="12" s="1"/>
  <c r="E20" i="12" s="1"/>
  <c r="I21" i="12"/>
  <c r="D21" i="12" s="1"/>
  <c r="E21" i="12" s="1"/>
  <c r="I22" i="12"/>
  <c r="D22" i="12" s="1"/>
  <c r="E22" i="12" s="1"/>
  <c r="I23" i="12"/>
  <c r="D23" i="12" s="1"/>
  <c r="E23" i="12" s="1"/>
  <c r="I24" i="12"/>
  <c r="D24" i="12" s="1"/>
  <c r="E24" i="12" s="1"/>
  <c r="I25" i="12"/>
  <c r="D25" i="12" s="1"/>
  <c r="E25" i="12" s="1"/>
  <c r="I26" i="12"/>
  <c r="D26" i="12" s="1"/>
  <c r="E26" i="12" s="1"/>
  <c r="I27" i="12"/>
  <c r="D27" i="12" s="1"/>
  <c r="E27" i="12" s="1"/>
  <c r="I28" i="12"/>
  <c r="D28" i="12" s="1"/>
  <c r="E28" i="12" s="1"/>
  <c r="I29" i="12"/>
  <c r="D29" i="12" s="1"/>
  <c r="E29" i="12" s="1"/>
  <c r="I30" i="12"/>
  <c r="D30" i="12" s="1"/>
  <c r="E30" i="12" s="1"/>
  <c r="I31" i="12"/>
  <c r="D31" i="12" s="1"/>
  <c r="E31" i="12" s="1"/>
  <c r="I32" i="12"/>
  <c r="D32" i="12" s="1"/>
  <c r="E32" i="12" s="1"/>
  <c r="I33" i="12"/>
  <c r="D33" i="12" s="1"/>
  <c r="E33" i="12" s="1"/>
  <c r="I35" i="12"/>
  <c r="D35" i="12" s="1"/>
  <c r="E35" i="12" s="1"/>
  <c r="I36" i="12"/>
  <c r="D36" i="12" s="1"/>
  <c r="E36" i="12" s="1"/>
  <c r="I37" i="12"/>
  <c r="D37" i="12" s="1"/>
  <c r="E37" i="12" s="1"/>
  <c r="I38" i="12"/>
  <c r="I3" i="12"/>
  <c r="D3" i="12" s="1"/>
  <c r="E3" i="12" s="1"/>
  <c r="D38" i="12" l="1"/>
  <c r="E38" i="12" s="1"/>
  <c r="G34" i="14"/>
  <c r="I34" i="14" s="1"/>
  <c r="D34" i="14" s="1"/>
  <c r="E34" i="14" s="1"/>
  <c r="I34" i="13"/>
  <c r="D34" i="13" s="1"/>
  <c r="E34" i="13" s="1"/>
  <c r="E38" i="13"/>
  <c r="D3" i="13"/>
  <c r="E3" i="13" s="1"/>
</calcChain>
</file>

<file path=xl/sharedStrings.xml><?xml version="1.0" encoding="utf-8"?>
<sst xmlns="http://schemas.openxmlformats.org/spreadsheetml/2006/main" count="138" uniqueCount="49">
  <si>
    <t>Ostatní náklady</t>
  </si>
  <si>
    <t>Celkem náklady</t>
  </si>
  <si>
    <t>Náklady provozní</t>
  </si>
  <si>
    <t>Ostatní výnosy</t>
  </si>
  <si>
    <t>Celkem výnosy</t>
  </si>
  <si>
    <t>Mateřská škola, Praha 10, Bajkalská 1534/19, příspěvková organizace</t>
  </si>
  <si>
    <t>Mateřská škola, Praha 10, Benešovská 2291/28, příspěvková organizace</t>
  </si>
  <si>
    <t>Mateřská škola, Praha 10, Chmelová 2921/8, příspěvková organizace</t>
  </si>
  <si>
    <t>Mateřská škola, Praha 10, Přetlucká 2252/51, příspěvková organizace</t>
  </si>
  <si>
    <t>Mateřská škola, Praha 10, Mládežnická 3078/1, příspěvková organizace</t>
  </si>
  <si>
    <t>Mateřská škola, Praha 10, Nedvězská 2224/27, příspěvková organizace</t>
  </si>
  <si>
    <t>Mateřská škola, Praha 10, Štěchovická 1981/4, příspěvková organizace</t>
  </si>
  <si>
    <t>Mateřská škola, Praha 10, Troilova 474/17,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</si>
  <si>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</si>
  <si>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</si>
  <si>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Zvonková 2901/12, příspěvková organizace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</si>
  <si>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</si>
  <si>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</si>
  <si>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</si>
  <si>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</si>
  <si>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</si>
  <si>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</si>
  <si>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</si>
  <si>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</si>
  <si>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</si>
  <si>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</si>
  <si>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</si>
  <si>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</si>
  <si>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</si>
  <si>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 xml:space="preserve">Mateřská škola, Praha 10, Dvouletky 601/8, příspěvková organizace </t>
  </si>
  <si>
    <t xml:space="preserve">Mateřská škola, Praha 10, Kodaňská 989/14, příspěvková organizace </t>
  </si>
  <si>
    <t xml:space="preserve">Mateřská škola, Praha 10, Omská 1354/6, příspěvková organizace </t>
  </si>
  <si>
    <t xml:space="preserve">Mateřská škola, Praha 10, Tuchorazská 472/2a, příspěvková organizace </t>
  </si>
  <si>
    <t>Název příspěvkové organizace</t>
  </si>
  <si>
    <t>Výnosy ze státního rozpočtu</t>
  </si>
  <si>
    <t>Výnosy z rozpočtu MČ</t>
  </si>
  <si>
    <t>Náklady mzdové + ostatní osobní</t>
  </si>
  <si>
    <t>Kulturní dům Barikádníků, Praha 10, příspěvková organizace</t>
  </si>
  <si>
    <t>Mateřská škola Hřibská, Praha 10, příspěvková organizace</t>
  </si>
  <si>
    <t>Mateřská škola Náš svět, Praha 10, příspěvková organizace</t>
  </si>
  <si>
    <t>Mateřská škola Harmonie, Praha 10, příspěvková organizace</t>
  </si>
  <si>
    <t>Mateřská škol Kostičky, Praha 10, příspěvková organizace</t>
  </si>
  <si>
    <t>Mateřská škola Větrník, Praha 10, příspěvková organizace</t>
  </si>
  <si>
    <t>Školní jídelny Praha 10, příspěvková organizace</t>
  </si>
  <si>
    <t>Základní škola, Praha 10, V Olšinách 200/69, příspěvková organizace</t>
  </si>
  <si>
    <t>Mateřská škola Kostičky, Praha 10, příspěvková organizace</t>
  </si>
  <si>
    <r>
      <t xml:space="preserve">Rozpočet příspěvkových organizací odboru školství na rok 2025 </t>
    </r>
    <r>
      <rPr>
        <sz val="12"/>
        <color theme="1"/>
        <rFont val="Calibri"/>
        <family val="2"/>
        <charset val="238"/>
      </rPr>
      <t>(v tis. Kč)</t>
    </r>
  </si>
  <si>
    <r>
      <t xml:space="preserve">Střednědobý výhled rozpočtu příspěvkových organizací odboru školství na rok 2026 </t>
    </r>
    <r>
      <rPr>
        <sz val="12"/>
        <color theme="1"/>
        <rFont val="Calibri"/>
        <family val="2"/>
        <charset val="238"/>
        <scheme val="minor"/>
      </rPr>
      <t>(v tis. Kč)</t>
    </r>
  </si>
  <si>
    <r>
      <t xml:space="preserve">Střednědobý výhled rozpočtu příspěvkových organizací odboru školství na rok 2027 </t>
    </r>
    <r>
      <rPr>
        <sz val="12"/>
        <color theme="1"/>
        <rFont val="Calibri"/>
        <family val="2"/>
        <charset val="238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</si>
</sst>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0" borderId="0"/>
    <xf numFmtId="43" fontId="15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6" fillId="2" borderId="2" xfId="0" applyNumberFormat="1" applyFont="1" applyFill="1" applyBorder="1" applyAlignment="1">
      <alignment vertical="center" wrapText="1"/>
    </xf>
    <xf numFmtId="3" fontId="6" fillId="0" borderId="18" xfId="0" applyNumberFormat="1" applyFont="1" applyBorder="1" applyAlignment="1">
      <alignment horizontal="right" vertical="top"/>
    </xf>
    <xf numFmtId="3" fontId="3" fillId="0" borderId="2" xfId="0" applyNumberFormat="1" applyFont="1" applyBorder="1"/>
    <xf numFmtId="3" fontId="3" fillId="0" borderId="11" xfId="0" applyNumberFormat="1" applyFont="1" applyBorder="1"/>
    <xf numFmtId="3" fontId="5" fillId="0" borderId="2" xfId="0" applyNumberFormat="1" applyFont="1" applyBorder="1"/>
    <xf numFmtId="3" fontId="3" fillId="0" borderId="10" xfId="0" applyNumberFormat="1" applyFont="1" applyBorder="1"/>
    <xf numFmtId="164" fontId="6" fillId="2" borderId="3" xfId="0" applyNumberFormat="1" applyFont="1" applyFill="1" applyBorder="1" applyAlignment="1">
      <alignment vertical="center" wrapText="1"/>
    </xf>
    <xf numFmtId="3" fontId="3" fillId="0" borderId="3" xfId="0" applyNumberFormat="1" applyFont="1" applyBorder="1"/>
    <xf numFmtId="3" fontId="3" fillId="0" borderId="13" xfId="0" applyNumberFormat="1" applyFont="1" applyBorder="1"/>
    <xf numFmtId="3" fontId="5" fillId="0" borderId="3" xfId="0" applyNumberFormat="1" applyFont="1" applyBorder="1"/>
    <xf numFmtId="3" fontId="3" fillId="0" borderId="12" xfId="0" applyNumberFormat="1" applyFont="1" applyBorder="1"/>
    <xf numFmtId="0" fontId="6" fillId="2" borderId="19" xfId="0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vertical="center" wrapText="1"/>
    </xf>
    <xf numFmtId="3" fontId="6" fillId="0" borderId="17" xfId="0" applyNumberFormat="1" applyFont="1" applyBorder="1" applyAlignment="1">
      <alignment horizontal="right" vertical="top"/>
    </xf>
    <xf numFmtId="3" fontId="3" fillId="0" borderId="6" xfId="0" applyNumberFormat="1" applyFont="1" applyBorder="1"/>
    <xf numFmtId="3" fontId="3" fillId="0" borderId="16" xfId="0" applyNumberFormat="1" applyFont="1" applyBorder="1"/>
    <xf numFmtId="3" fontId="3" fillId="0" borderId="14" xfId="0" applyNumberFormat="1" applyFont="1" applyBorder="1"/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3" fontId="6" fillId="0" borderId="3" xfId="0" applyNumberFormat="1" applyFont="1" applyBorder="1"/>
    <xf numFmtId="0" fontId="6" fillId="2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3" fillId="0" borderId="1" xfId="0" applyNumberFormat="1" applyFont="1" applyBorder="1"/>
    <xf numFmtId="3" fontId="6" fillId="0" borderId="1" xfId="0" applyNumberFormat="1" applyFont="1" applyBorder="1"/>
    <xf numFmtId="0" fontId="9" fillId="0" borderId="0" xfId="0" applyFont="1"/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11" fillId="0" borderId="18" xfId="0" applyNumberFormat="1" applyFont="1" applyBorder="1" applyAlignment="1">
      <alignment horizontal="right" vertical="top"/>
    </xf>
    <xf numFmtId="3" fontId="9" fillId="0" borderId="2" xfId="0" applyNumberFormat="1" applyFont="1" applyBorder="1"/>
    <xf numFmtId="3" fontId="9" fillId="0" borderId="11" xfId="0" applyNumberFormat="1" applyFont="1" applyBorder="1"/>
    <xf numFmtId="3" fontId="10" fillId="0" borderId="2" xfId="0" applyNumberFormat="1" applyFont="1" applyBorder="1"/>
    <xf numFmtId="3" fontId="9" fillId="0" borderId="3" xfId="0" applyNumberFormat="1" applyFont="1" applyBorder="1"/>
    <xf numFmtId="3" fontId="10" fillId="0" borderId="3" xfId="0" applyNumberFormat="1" applyFont="1" applyBorder="1"/>
    <xf numFmtId="3" fontId="11" fillId="0" borderId="17" xfId="0" applyNumberFormat="1" applyFont="1" applyBorder="1" applyAlignment="1">
      <alignment horizontal="right" vertical="top"/>
    </xf>
    <xf numFmtId="3" fontId="9" fillId="0" borderId="1" xfId="0" applyNumberFormat="1" applyFont="1" applyBorder="1"/>
    <xf numFmtId="0" fontId="8" fillId="0" borderId="0" xfId="0" applyFont="1"/>
    <xf numFmtId="3" fontId="3" fillId="0" borderId="20" xfId="0" applyNumberFormat="1" applyFont="1" applyBorder="1"/>
    <xf numFmtId="3" fontId="12" fillId="0" borderId="2" xfId="0" applyNumberFormat="1" applyFont="1" applyBorder="1"/>
    <xf numFmtId="3" fontId="12" fillId="0" borderId="3" xfId="0" applyNumberFormat="1" applyFont="1" applyBorder="1"/>
    <xf numFmtId="3" fontId="12" fillId="0" borderId="1" xfId="0" applyNumberFormat="1" applyFont="1" applyBorder="1"/>
    <xf numFmtId="3" fontId="2" fillId="0" borderId="0" xfId="0" applyNumberFormat="1" applyFont="1"/>
    <xf numFmtId="3" fontId="5" fillId="0" borderId="22" xfId="0" applyNumberFormat="1" applyFont="1" applyBorder="1"/>
    <xf numFmtId="3" fontId="3" fillId="0" borderId="23" xfId="0" applyNumberFormat="1" applyFont="1" applyBorder="1"/>
    <xf numFmtId="3" fontId="5" fillId="0" borderId="19" xfId="0" applyNumberFormat="1" applyFont="1" applyBorder="1"/>
    <xf numFmtId="3" fontId="3" fillId="0" borderId="24" xfId="0" applyNumberFormat="1" applyFont="1" applyBorder="1"/>
    <xf numFmtId="3" fontId="3" fillId="0" borderId="25" xfId="0" applyNumberFormat="1" applyFont="1" applyBorder="1"/>
    <xf numFmtId="3" fontId="5" fillId="0" borderId="21" xfId="0" applyNumberFormat="1" applyFont="1" applyBorder="1"/>
    <xf numFmtId="3" fontId="9" fillId="0" borderId="25" xfId="0" applyNumberFormat="1" applyFont="1" applyBorder="1"/>
    <xf numFmtId="3" fontId="10" fillId="0" borderId="21" xfId="0" applyNumberFormat="1" applyFont="1" applyBorder="1"/>
    <xf numFmtId="3" fontId="9" fillId="0" borderId="24" xfId="0" applyNumberFormat="1" applyFont="1" applyBorder="1"/>
    <xf numFmtId="3" fontId="10" fillId="0" borderId="22" xfId="0" applyNumberFormat="1" applyFont="1" applyBorder="1"/>
    <xf numFmtId="3" fontId="12" fillId="0" borderId="22" xfId="0" applyNumberFormat="1" applyFont="1" applyBorder="1"/>
    <xf numFmtId="3" fontId="12" fillId="0" borderId="21" xfId="0" applyNumberFormat="1" applyFont="1" applyBorder="1"/>
    <xf numFmtId="3" fontId="6" fillId="0" borderId="9" xfId="0" applyNumberFormat="1" applyFont="1" applyBorder="1"/>
    <xf numFmtId="3" fontId="6" fillId="0" borderId="7" xfId="0" applyNumberFormat="1" applyFont="1" applyBorder="1"/>
    <xf numFmtId="3" fontId="13" fillId="0" borderId="1" xfId="0" applyNumberFormat="1" applyFont="1" applyBorder="1"/>
    <xf numFmtId="3" fontId="8" fillId="0" borderId="0" xfId="0" applyNumberFormat="1" applyFont="1"/>
    <xf numFmtId="3" fontId="3" fillId="0" borderId="19" xfId="0" applyNumberFormat="1" applyFont="1" applyBorder="1"/>
    <xf numFmtId="3" fontId="6" fillId="0" borderId="3" xfId="0" applyNumberFormat="1" applyFont="1" applyBorder="1" applyAlignment="1">
      <alignment horizontal="right" vertical="top"/>
    </xf>
    <xf numFmtId="3" fontId="3" fillId="0" borderId="28" xfId="0" applyNumberFormat="1" applyFont="1" applyBorder="1"/>
    <xf numFmtId="3" fontId="3" fillId="0" borderId="29" xfId="0" applyNumberFormat="1" applyFont="1" applyBorder="1"/>
    <xf numFmtId="3" fontId="3" fillId="0" borderId="22" xfId="0" applyNumberFormat="1" applyFont="1" applyBorder="1"/>
    <xf numFmtId="3" fontId="5" fillId="0" borderId="30" xfId="0" applyNumberFormat="1" applyFont="1" applyBorder="1"/>
    <xf numFmtId="3" fontId="5" fillId="0" borderId="23" xfId="0" applyNumberFormat="1" applyFont="1" applyBorder="1"/>
    <xf numFmtId="3" fontId="5" fillId="0" borderId="0" xfId="0" applyNumberFormat="1" applyFont="1"/>
    <xf numFmtId="0" fontId="6" fillId="0" borderId="7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top"/>
    </xf>
    <xf numFmtId="3" fontId="3" fillId="0" borderId="8" xfId="0" applyNumberFormat="1" applyFont="1" applyBorder="1"/>
    <xf numFmtId="3" fontId="5" fillId="0" borderId="8" xfId="0" applyNumberFormat="1" applyFont="1" applyBorder="1"/>
    <xf numFmtId="3" fontId="5" fillId="0" borderId="1" xfId="0" applyNumberFormat="1" applyFont="1" applyBorder="1"/>
    <xf numFmtId="3" fontId="11" fillId="0" borderId="2" xfId="1" applyNumberFormat="1" applyFont="1" applyBorder="1" applyAlignment="1">
      <alignment horizontal="right" wrapText="1"/>
    </xf>
    <xf numFmtId="3" fontId="11" fillId="0" borderId="3" xfId="1" applyNumberFormat="1" applyFont="1" applyBorder="1" applyAlignment="1">
      <alignment horizontal="right" wrapText="1"/>
    </xf>
    <xf numFmtId="3" fontId="11" fillId="0" borderId="4" xfId="1" applyNumberFormat="1" applyFont="1" applyBorder="1" applyAlignment="1">
      <alignment horizontal="right" wrapText="1"/>
    </xf>
    <xf numFmtId="0" fontId="6" fillId="2" borderId="4" xfId="0" applyFont="1" applyFill="1" applyBorder="1" applyAlignment="1">
      <alignment vertical="center" wrapText="1"/>
    </xf>
    <xf numFmtId="3" fontId="3" fillId="0" borderId="21" xfId="0" applyNumberFormat="1" applyFont="1" applyBorder="1"/>
    <xf numFmtId="3" fontId="9" fillId="0" borderId="22" xfId="0" applyNumberFormat="1" applyFont="1" applyBorder="1"/>
    <xf numFmtId="3" fontId="9" fillId="0" borderId="21" xfId="0" applyNumberFormat="1" applyFont="1" applyBorder="1"/>
    <xf numFmtId="3" fontId="9" fillId="0" borderId="19" xfId="0" applyNumberFormat="1" applyFont="1" applyBorder="1"/>
    <xf numFmtId="3" fontId="9" fillId="0" borderId="31" xfId="0" applyNumberFormat="1" applyFont="1" applyBorder="1"/>
    <xf numFmtId="3" fontId="10" fillId="0" borderId="19" xfId="0" applyNumberFormat="1" applyFont="1" applyBorder="1"/>
    <xf numFmtId="3" fontId="3" fillId="0" borderId="31" xfId="0" applyNumberFormat="1" applyFont="1" applyBorder="1"/>
    <xf numFmtId="3" fontId="3" fillId="0" borderId="9" xfId="0" applyNumberFormat="1" applyFont="1" applyBorder="1"/>
    <xf numFmtId="3" fontId="11" fillId="0" borderId="32" xfId="0" applyNumberFormat="1" applyFont="1" applyBorder="1" applyAlignment="1">
      <alignment horizontal="right" vertical="top"/>
    </xf>
    <xf numFmtId="3" fontId="11" fillId="0" borderId="1" xfId="0" applyNumberFormat="1" applyFont="1" applyBorder="1" applyAlignment="1">
      <alignment horizontal="right" vertical="top"/>
    </xf>
    <xf numFmtId="3" fontId="11" fillId="0" borderId="34" xfId="0" applyNumberFormat="1" applyFont="1" applyBorder="1" applyAlignment="1">
      <alignment horizontal="right" vertical="top"/>
    </xf>
    <xf numFmtId="3" fontId="11" fillId="0" borderId="2" xfId="0" applyNumberFormat="1" applyFont="1" applyBorder="1" applyAlignment="1">
      <alignment horizontal="right" vertical="top"/>
    </xf>
    <xf numFmtId="3" fontId="11" fillId="0" borderId="3" xfId="0" applyNumberFormat="1" applyFont="1" applyBorder="1" applyAlignment="1">
      <alignment horizontal="right" vertical="top"/>
    </xf>
    <xf numFmtId="3" fontId="11" fillId="0" borderId="4" xfId="0" applyNumberFormat="1" applyFont="1" applyBorder="1" applyAlignment="1">
      <alignment horizontal="right" vertical="top"/>
    </xf>
    <xf numFmtId="3" fontId="3" fillId="0" borderId="36" xfId="0" applyNumberFormat="1" applyFont="1" applyBorder="1"/>
    <xf numFmtId="3" fontId="3" fillId="0" borderId="37" xfId="0" applyNumberFormat="1" applyFont="1" applyBorder="1"/>
    <xf numFmtId="3" fontId="6" fillId="0" borderId="34" xfId="0" applyNumberFormat="1" applyFont="1" applyBorder="1" applyAlignment="1">
      <alignment horizontal="right" vertical="top"/>
    </xf>
    <xf numFmtId="3" fontId="6" fillId="0" borderId="2" xfId="0" applyNumberFormat="1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165" fontId="0" fillId="0" borderId="2" xfId="2" applyNumberFormat="1" applyFont="1" applyBorder="1"/>
    <xf numFmtId="165" fontId="0" fillId="0" borderId="3" xfId="2" applyNumberFormat="1" applyFont="1" applyBorder="1"/>
    <xf numFmtId="165" fontId="0" fillId="0" borderId="4" xfId="2" applyNumberFormat="1" applyFont="1" applyBorder="1"/>
    <xf numFmtId="165" fontId="0" fillId="0" borderId="35" xfId="2" applyNumberFormat="1" applyFont="1" applyBorder="1"/>
    <xf numFmtId="165" fontId="0" fillId="0" borderId="26" xfId="2" applyNumberFormat="1" applyFont="1" applyBorder="1"/>
    <xf numFmtId="165" fontId="0" fillId="0" borderId="27" xfId="2" applyNumberFormat="1" applyFont="1" applyBorder="1"/>
    <xf numFmtId="165" fontId="0" fillId="0" borderId="1" xfId="2" applyNumberFormat="1" applyFont="1" applyBorder="1"/>
    <xf numFmtId="165" fontId="0" fillId="0" borderId="33" xfId="2" applyNumberFormat="1" applyFont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3">
    <cellStyle name="Čárka" xfId="2" builtinId="3"/>
    <cellStyle name="Normální" xfId="0" builtinId="0"/>
    <cellStyle name="Normální 2" xfId="1" xr:uid="{71346F60-DE03-4E70-AE68-D0B5DE3D37F6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tabSelected="1" zoomScale="106" zoomScaleNormal="106" workbookViewId="0">
      <selection sqref="A1:I1"/>
    </sheetView>
  </sheetViews>
  <sheetFormatPr defaultColWidth="9.1796875" defaultRowHeight="14.5" x14ac:dyDescent="0.35"/>
  <cols>
    <col min="1" max="1" width="73" style="3" customWidth="1"/>
    <col min="2" max="9" width="15.7265625" style="3" customWidth="1"/>
    <col min="10" max="16384" width="9.1796875" style="3"/>
  </cols>
  <sheetData>
    <row r="1" spans="1:30" ht="30" customHeight="1" thickBot="1" x14ac:dyDescent="0.4">
      <c r="A1" s="125" t="s">
        <v>46</v>
      </c>
      <c r="B1" s="126"/>
      <c r="C1" s="126"/>
      <c r="D1" s="126"/>
      <c r="E1" s="126"/>
      <c r="F1" s="126"/>
      <c r="G1" s="126"/>
      <c r="H1" s="126"/>
      <c r="I1" s="127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15" customFormat="1" ht="30" customHeight="1" thickBot="1" x14ac:dyDescent="0.4">
      <c r="A2" s="4" t="s">
        <v>33</v>
      </c>
      <c r="B2" s="5" t="s">
        <v>35</v>
      </c>
      <c r="C2" s="6" t="s">
        <v>34</v>
      </c>
      <c r="D2" s="7" t="s">
        <v>3</v>
      </c>
      <c r="E2" s="8" t="s">
        <v>4</v>
      </c>
      <c r="F2" s="9" t="s">
        <v>2</v>
      </c>
      <c r="G2" s="10" t="s">
        <v>36</v>
      </c>
      <c r="H2" s="11" t="s">
        <v>0</v>
      </c>
      <c r="I2" s="12" t="s">
        <v>1</v>
      </c>
      <c r="J2" s="1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ht="15.75" customHeight="1" x14ac:dyDescent="0.35">
      <c r="A3" s="16" t="s">
        <v>5</v>
      </c>
      <c r="B3" s="94">
        <v>4600</v>
      </c>
      <c r="C3" s="18">
        <v>12638</v>
      </c>
      <c r="D3" s="68">
        <f>SUM(I3-B3-C3)</f>
        <v>3692</v>
      </c>
      <c r="E3" s="65">
        <f>SUM(B3:D3)</f>
        <v>20930</v>
      </c>
      <c r="F3" s="21">
        <v>8274</v>
      </c>
      <c r="G3" s="85">
        <f>C3</f>
        <v>12638</v>
      </c>
      <c r="H3" s="19">
        <v>18</v>
      </c>
      <c r="I3" s="65">
        <f>SUM(F3:H3)</f>
        <v>20930</v>
      </c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0" ht="15.5" x14ac:dyDescent="0.35">
      <c r="A4" s="22" t="s">
        <v>6</v>
      </c>
      <c r="B4" s="95">
        <v>3600</v>
      </c>
      <c r="C4" s="23">
        <v>16328</v>
      </c>
      <c r="D4" s="23">
        <f t="shared" ref="D4:D38" si="0">SUM(I4-B4-C4)</f>
        <v>3030</v>
      </c>
      <c r="E4" s="25">
        <f t="shared" ref="E4:E38" si="1">SUM(B4:D4)</f>
        <v>22958</v>
      </c>
      <c r="F4" s="26">
        <v>6620</v>
      </c>
      <c r="G4" s="23">
        <f t="shared" ref="G4:G37" si="2">C4</f>
        <v>16328</v>
      </c>
      <c r="H4" s="24">
        <v>10</v>
      </c>
      <c r="I4" s="25">
        <f t="shared" ref="I4:I38" si="3">SUM(F4:H4)</f>
        <v>22958</v>
      </c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5" x14ac:dyDescent="0.35">
      <c r="A5" s="22" t="s">
        <v>29</v>
      </c>
      <c r="B5" s="95">
        <v>1900</v>
      </c>
      <c r="C5" s="23">
        <v>9017</v>
      </c>
      <c r="D5" s="23">
        <f t="shared" si="0"/>
        <v>700</v>
      </c>
      <c r="E5" s="25">
        <f t="shared" si="1"/>
        <v>11617</v>
      </c>
      <c r="F5" s="26">
        <v>2600</v>
      </c>
      <c r="G5" s="23">
        <f t="shared" si="2"/>
        <v>9017</v>
      </c>
      <c r="H5" s="66">
        <v>0</v>
      </c>
      <c r="I5" s="25">
        <f t="shared" si="3"/>
        <v>11617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0" ht="15.5" x14ac:dyDescent="0.35">
      <c r="A6" s="22" t="s">
        <v>38</v>
      </c>
      <c r="B6" s="95">
        <v>4300</v>
      </c>
      <c r="C6" s="23">
        <v>17400</v>
      </c>
      <c r="D6" s="23">
        <f t="shared" si="0"/>
        <v>1350</v>
      </c>
      <c r="E6" s="25">
        <f t="shared" si="1"/>
        <v>23050</v>
      </c>
      <c r="F6" s="26">
        <v>5650</v>
      </c>
      <c r="G6" s="23">
        <f t="shared" si="2"/>
        <v>17400</v>
      </c>
      <c r="H6" s="66">
        <v>0</v>
      </c>
      <c r="I6" s="25">
        <f t="shared" si="3"/>
        <v>23050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0" ht="15.5" x14ac:dyDescent="0.35">
      <c r="A7" s="22" t="s">
        <v>7</v>
      </c>
      <c r="B7" s="95">
        <v>5900</v>
      </c>
      <c r="C7" s="23">
        <v>22690</v>
      </c>
      <c r="D7" s="23">
        <f t="shared" si="0"/>
        <v>3847</v>
      </c>
      <c r="E7" s="25">
        <f t="shared" si="1"/>
        <v>32437</v>
      </c>
      <c r="F7" s="26">
        <v>9627</v>
      </c>
      <c r="G7" s="23">
        <f t="shared" si="2"/>
        <v>22690</v>
      </c>
      <c r="H7" s="66">
        <v>120</v>
      </c>
      <c r="I7" s="25">
        <f t="shared" si="3"/>
        <v>32437</v>
      </c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0" ht="15.5" x14ac:dyDescent="0.35">
      <c r="A8" s="22" t="s">
        <v>30</v>
      </c>
      <c r="B8" s="95">
        <v>2000</v>
      </c>
      <c r="C8" s="23">
        <v>11143</v>
      </c>
      <c r="D8" s="23">
        <f t="shared" si="0"/>
        <v>2300</v>
      </c>
      <c r="E8" s="25">
        <f t="shared" si="1"/>
        <v>15443</v>
      </c>
      <c r="F8" s="26">
        <v>4300</v>
      </c>
      <c r="G8" s="23">
        <f t="shared" si="2"/>
        <v>11143</v>
      </c>
      <c r="H8" s="66">
        <v>0</v>
      </c>
      <c r="I8" s="25">
        <f t="shared" si="3"/>
        <v>15443</v>
      </c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0" ht="15.5" x14ac:dyDescent="0.35">
      <c r="A9" s="22" t="s">
        <v>8</v>
      </c>
      <c r="B9" s="95">
        <v>2200</v>
      </c>
      <c r="C9" s="23">
        <v>9239</v>
      </c>
      <c r="D9" s="23">
        <f t="shared" si="0"/>
        <v>2072</v>
      </c>
      <c r="E9" s="25">
        <f t="shared" si="1"/>
        <v>13511</v>
      </c>
      <c r="F9" s="26">
        <v>4272</v>
      </c>
      <c r="G9" s="23">
        <f t="shared" si="2"/>
        <v>9239</v>
      </c>
      <c r="H9" s="66">
        <v>0</v>
      </c>
      <c r="I9" s="25">
        <f t="shared" si="3"/>
        <v>13511</v>
      </c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0" ht="15.5" x14ac:dyDescent="0.35">
      <c r="A10" s="22" t="s">
        <v>39</v>
      </c>
      <c r="B10" s="95">
        <v>3900</v>
      </c>
      <c r="C10" s="23">
        <v>14259</v>
      </c>
      <c r="D10" s="23">
        <f t="shared" si="0"/>
        <v>3704</v>
      </c>
      <c r="E10" s="25">
        <f t="shared" si="1"/>
        <v>21863</v>
      </c>
      <c r="F10" s="26">
        <v>7604</v>
      </c>
      <c r="G10" s="23">
        <f t="shared" si="2"/>
        <v>14259</v>
      </c>
      <c r="H10" s="66">
        <v>0</v>
      </c>
      <c r="I10" s="25">
        <f t="shared" si="3"/>
        <v>21863</v>
      </c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0" ht="15.75" customHeight="1" x14ac:dyDescent="0.35">
      <c r="A11" s="22" t="s">
        <v>9</v>
      </c>
      <c r="B11" s="95">
        <v>2600</v>
      </c>
      <c r="C11" s="23">
        <v>14688</v>
      </c>
      <c r="D11" s="23">
        <f t="shared" si="0"/>
        <v>1322</v>
      </c>
      <c r="E11" s="25">
        <f t="shared" si="1"/>
        <v>18610</v>
      </c>
      <c r="F11" s="26">
        <v>3862</v>
      </c>
      <c r="G11" s="23">
        <f t="shared" si="2"/>
        <v>14688</v>
      </c>
      <c r="H11" s="66">
        <v>60</v>
      </c>
      <c r="I11" s="25">
        <f t="shared" si="3"/>
        <v>18610</v>
      </c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0" ht="15.5" x14ac:dyDescent="0.35">
      <c r="A12" s="22" t="s">
        <v>10</v>
      </c>
      <c r="B12" s="95">
        <v>3600</v>
      </c>
      <c r="C12" s="23">
        <v>17857</v>
      </c>
      <c r="D12" s="23">
        <f t="shared" si="0"/>
        <v>1412</v>
      </c>
      <c r="E12" s="25">
        <f t="shared" si="1"/>
        <v>22869</v>
      </c>
      <c r="F12" s="26">
        <v>5012</v>
      </c>
      <c r="G12" s="23">
        <f t="shared" si="2"/>
        <v>17857</v>
      </c>
      <c r="H12" s="66">
        <v>0</v>
      </c>
      <c r="I12" s="25">
        <f t="shared" si="3"/>
        <v>22869</v>
      </c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0" ht="15.5" x14ac:dyDescent="0.35">
      <c r="A13" s="22" t="s">
        <v>31</v>
      </c>
      <c r="B13" s="95">
        <v>3780</v>
      </c>
      <c r="C13" s="23">
        <v>17545</v>
      </c>
      <c r="D13" s="23">
        <f t="shared" si="0"/>
        <v>1135</v>
      </c>
      <c r="E13" s="25">
        <f t="shared" si="1"/>
        <v>22460</v>
      </c>
      <c r="F13" s="26">
        <v>4795</v>
      </c>
      <c r="G13" s="23">
        <f t="shared" si="2"/>
        <v>17545</v>
      </c>
      <c r="H13" s="66">
        <v>120</v>
      </c>
      <c r="I13" s="25">
        <f t="shared" si="3"/>
        <v>22460</v>
      </c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0" ht="15.5" x14ac:dyDescent="0.35">
      <c r="A14" s="22" t="s">
        <v>11</v>
      </c>
      <c r="B14" s="95">
        <v>2900</v>
      </c>
      <c r="C14" s="23">
        <v>16703</v>
      </c>
      <c r="D14" s="23">
        <f t="shared" si="0"/>
        <v>3600</v>
      </c>
      <c r="E14" s="25">
        <f t="shared" si="1"/>
        <v>23203</v>
      </c>
      <c r="F14" s="26">
        <v>6485</v>
      </c>
      <c r="G14" s="23">
        <f t="shared" si="2"/>
        <v>16703</v>
      </c>
      <c r="H14" s="66">
        <v>15</v>
      </c>
      <c r="I14" s="25">
        <f t="shared" si="3"/>
        <v>23203</v>
      </c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0" ht="15.5" x14ac:dyDescent="0.35">
      <c r="A15" s="22" t="s">
        <v>40</v>
      </c>
      <c r="B15" s="95">
        <v>2100</v>
      </c>
      <c r="C15" s="23">
        <v>10252</v>
      </c>
      <c r="D15" s="23">
        <f t="shared" si="0"/>
        <v>2032</v>
      </c>
      <c r="E15" s="25">
        <f t="shared" si="1"/>
        <v>14384</v>
      </c>
      <c r="F15" s="26">
        <v>4132</v>
      </c>
      <c r="G15" s="23">
        <f t="shared" si="2"/>
        <v>10252</v>
      </c>
      <c r="H15" s="66">
        <v>0</v>
      </c>
      <c r="I15" s="25">
        <f t="shared" si="3"/>
        <v>14384</v>
      </c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0" ht="15.75" customHeight="1" x14ac:dyDescent="0.35">
      <c r="A16" s="22" t="s">
        <v>12</v>
      </c>
      <c r="B16" s="95">
        <v>3800</v>
      </c>
      <c r="C16" s="23">
        <v>17908</v>
      </c>
      <c r="D16" s="23">
        <f t="shared" si="0"/>
        <v>2400</v>
      </c>
      <c r="E16" s="25">
        <f t="shared" si="1"/>
        <v>24108</v>
      </c>
      <c r="F16" s="26">
        <v>6080</v>
      </c>
      <c r="G16" s="23">
        <f t="shared" si="2"/>
        <v>17908</v>
      </c>
      <c r="H16" s="66">
        <v>120</v>
      </c>
      <c r="I16" s="25">
        <f t="shared" si="3"/>
        <v>24108</v>
      </c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5" x14ac:dyDescent="0.35">
      <c r="A17" s="27" t="s">
        <v>32</v>
      </c>
      <c r="B17" s="95">
        <v>1600</v>
      </c>
      <c r="C17" s="23">
        <v>8912</v>
      </c>
      <c r="D17" s="23">
        <f t="shared" si="0"/>
        <v>1293</v>
      </c>
      <c r="E17" s="25">
        <f t="shared" si="1"/>
        <v>11805</v>
      </c>
      <c r="F17" s="26">
        <v>2873</v>
      </c>
      <c r="G17" s="23">
        <f t="shared" si="2"/>
        <v>8912</v>
      </c>
      <c r="H17" s="66">
        <v>20</v>
      </c>
      <c r="I17" s="25">
        <f t="shared" si="3"/>
        <v>11805</v>
      </c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35">
      <c r="A18" s="22" t="s">
        <v>45</v>
      </c>
      <c r="B18" s="95">
        <v>1800</v>
      </c>
      <c r="C18" s="23">
        <v>9229</v>
      </c>
      <c r="D18" s="23">
        <f t="shared" si="0"/>
        <v>925</v>
      </c>
      <c r="E18" s="25">
        <f t="shared" si="1"/>
        <v>11954</v>
      </c>
      <c r="F18" s="26">
        <v>2725</v>
      </c>
      <c r="G18" s="23">
        <f t="shared" si="2"/>
        <v>9229</v>
      </c>
      <c r="H18" s="66">
        <v>0</v>
      </c>
      <c r="I18" s="25">
        <f t="shared" si="3"/>
        <v>11954</v>
      </c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35">
      <c r="A19" s="22" t="s">
        <v>13</v>
      </c>
      <c r="B19" s="95">
        <v>1650</v>
      </c>
      <c r="C19" s="23">
        <v>6619</v>
      </c>
      <c r="D19" s="23">
        <f t="shared" si="0"/>
        <v>342</v>
      </c>
      <c r="E19" s="25">
        <f t="shared" si="1"/>
        <v>8611</v>
      </c>
      <c r="F19" s="26">
        <v>1932</v>
      </c>
      <c r="G19" s="23">
        <f t="shared" si="2"/>
        <v>6619</v>
      </c>
      <c r="H19" s="66">
        <v>60</v>
      </c>
      <c r="I19" s="25">
        <f t="shared" si="3"/>
        <v>8611</v>
      </c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5" x14ac:dyDescent="0.35">
      <c r="A20" s="22" t="s">
        <v>14</v>
      </c>
      <c r="B20" s="95">
        <v>1700</v>
      </c>
      <c r="C20" s="23">
        <v>9173</v>
      </c>
      <c r="D20" s="23">
        <f t="shared" si="0"/>
        <v>254</v>
      </c>
      <c r="E20" s="25">
        <f t="shared" si="1"/>
        <v>11127</v>
      </c>
      <c r="F20" s="26">
        <v>1954</v>
      </c>
      <c r="G20" s="23">
        <f t="shared" si="2"/>
        <v>9173</v>
      </c>
      <c r="H20" s="66">
        <v>0</v>
      </c>
      <c r="I20" s="25">
        <f t="shared" si="3"/>
        <v>11127</v>
      </c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5" x14ac:dyDescent="0.35">
      <c r="A21" s="22" t="s">
        <v>42</v>
      </c>
      <c r="B21" s="95">
        <v>3100</v>
      </c>
      <c r="C21" s="23">
        <v>9639</v>
      </c>
      <c r="D21" s="23">
        <f t="shared" si="0"/>
        <v>2657</v>
      </c>
      <c r="E21" s="25">
        <f t="shared" si="1"/>
        <v>15396</v>
      </c>
      <c r="F21" s="26">
        <v>5757</v>
      </c>
      <c r="G21" s="23">
        <f t="shared" si="2"/>
        <v>9639</v>
      </c>
      <c r="H21" s="66">
        <v>0</v>
      </c>
      <c r="I21" s="25">
        <f t="shared" si="3"/>
        <v>15396</v>
      </c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" thickBot="1" x14ac:dyDescent="0.4">
      <c r="A22" s="28" t="s">
        <v>15</v>
      </c>
      <c r="B22" s="96">
        <v>2000</v>
      </c>
      <c r="C22" s="30">
        <v>8908</v>
      </c>
      <c r="D22" s="69">
        <f t="shared" si="0"/>
        <v>900</v>
      </c>
      <c r="E22" s="70">
        <f t="shared" si="1"/>
        <v>11808</v>
      </c>
      <c r="F22" s="32">
        <v>2880</v>
      </c>
      <c r="G22" s="98">
        <f t="shared" si="2"/>
        <v>8908</v>
      </c>
      <c r="H22" s="31">
        <v>20</v>
      </c>
      <c r="I22" s="67">
        <f t="shared" si="3"/>
        <v>11808</v>
      </c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35">
      <c r="A23" s="33" t="s">
        <v>16</v>
      </c>
      <c r="B23" s="94">
        <v>5900</v>
      </c>
      <c r="C23" s="83">
        <v>50264</v>
      </c>
      <c r="D23" s="85">
        <f t="shared" si="0"/>
        <v>1693</v>
      </c>
      <c r="E23" s="86">
        <f t="shared" si="1"/>
        <v>57857</v>
      </c>
      <c r="F23" s="18">
        <v>7513</v>
      </c>
      <c r="G23" s="85">
        <f t="shared" si="2"/>
        <v>50264</v>
      </c>
      <c r="H23" s="18">
        <v>80</v>
      </c>
      <c r="I23" s="65">
        <f t="shared" si="3"/>
        <v>57857</v>
      </c>
      <c r="J23" s="1"/>
      <c r="K23" s="6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5" x14ac:dyDescent="0.35">
      <c r="A24" s="34" t="s">
        <v>17</v>
      </c>
      <c r="B24" s="95">
        <v>6000</v>
      </c>
      <c r="C24" s="66">
        <v>48389</v>
      </c>
      <c r="D24" s="23">
        <f t="shared" si="0"/>
        <v>3682</v>
      </c>
      <c r="E24" s="87">
        <f t="shared" si="1"/>
        <v>58071</v>
      </c>
      <c r="F24" s="23">
        <v>9532</v>
      </c>
      <c r="G24" s="23">
        <f t="shared" si="2"/>
        <v>48389</v>
      </c>
      <c r="H24" s="23">
        <v>150</v>
      </c>
      <c r="I24" s="25">
        <f t="shared" si="3"/>
        <v>58071</v>
      </c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5" x14ac:dyDescent="0.35">
      <c r="A25" s="34" t="s">
        <v>18</v>
      </c>
      <c r="B25" s="95">
        <v>6300</v>
      </c>
      <c r="C25" s="66">
        <v>47806</v>
      </c>
      <c r="D25" s="23">
        <f t="shared" si="0"/>
        <v>4619</v>
      </c>
      <c r="E25" s="87">
        <f t="shared" si="1"/>
        <v>58725</v>
      </c>
      <c r="F25" s="23">
        <v>10629</v>
      </c>
      <c r="G25" s="23">
        <f t="shared" si="2"/>
        <v>47806</v>
      </c>
      <c r="H25" s="23">
        <v>290</v>
      </c>
      <c r="I25" s="25">
        <f t="shared" si="3"/>
        <v>58725</v>
      </c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5" x14ac:dyDescent="0.35">
      <c r="A26" s="34" t="s">
        <v>19</v>
      </c>
      <c r="B26" s="95">
        <v>6300</v>
      </c>
      <c r="C26" s="66">
        <v>58563</v>
      </c>
      <c r="D26" s="23">
        <f t="shared" si="0"/>
        <v>1855</v>
      </c>
      <c r="E26" s="87">
        <f t="shared" si="1"/>
        <v>66718</v>
      </c>
      <c r="F26" s="35">
        <v>8155</v>
      </c>
      <c r="G26" s="23">
        <f t="shared" si="2"/>
        <v>58563</v>
      </c>
      <c r="H26" s="35">
        <v>0</v>
      </c>
      <c r="I26" s="25">
        <f t="shared" si="3"/>
        <v>66718</v>
      </c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5" x14ac:dyDescent="0.35">
      <c r="A27" s="34" t="s">
        <v>20</v>
      </c>
      <c r="B27" s="95">
        <v>5000</v>
      </c>
      <c r="C27" s="66">
        <v>40628</v>
      </c>
      <c r="D27" s="23">
        <f t="shared" si="0"/>
        <v>1506</v>
      </c>
      <c r="E27" s="87">
        <f t="shared" si="1"/>
        <v>47134</v>
      </c>
      <c r="F27" s="23">
        <v>6271</v>
      </c>
      <c r="G27" s="23">
        <f t="shared" si="2"/>
        <v>40628</v>
      </c>
      <c r="H27" s="23">
        <v>235</v>
      </c>
      <c r="I27" s="25">
        <f t="shared" si="3"/>
        <v>47134</v>
      </c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5" x14ac:dyDescent="0.35">
      <c r="A28" s="34" t="s">
        <v>21</v>
      </c>
      <c r="B28" s="95">
        <v>6600</v>
      </c>
      <c r="C28" s="66">
        <v>43328</v>
      </c>
      <c r="D28" s="23">
        <f t="shared" si="0"/>
        <v>2180</v>
      </c>
      <c r="E28" s="87">
        <f t="shared" si="1"/>
        <v>52108</v>
      </c>
      <c r="F28" s="23">
        <v>8780</v>
      </c>
      <c r="G28" s="23">
        <f t="shared" si="2"/>
        <v>43328</v>
      </c>
      <c r="H28" s="23">
        <v>0</v>
      </c>
      <c r="I28" s="25">
        <f t="shared" si="3"/>
        <v>52108</v>
      </c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5" x14ac:dyDescent="0.35">
      <c r="A29" s="34" t="s">
        <v>22</v>
      </c>
      <c r="B29" s="95">
        <v>6600</v>
      </c>
      <c r="C29" s="66">
        <v>41272</v>
      </c>
      <c r="D29" s="23">
        <f t="shared" si="0"/>
        <v>200</v>
      </c>
      <c r="E29" s="87">
        <f t="shared" si="1"/>
        <v>48072</v>
      </c>
      <c r="F29" s="23">
        <v>6500</v>
      </c>
      <c r="G29" s="23">
        <f t="shared" si="2"/>
        <v>41272</v>
      </c>
      <c r="H29" s="23">
        <v>300</v>
      </c>
      <c r="I29" s="25">
        <f t="shared" si="3"/>
        <v>48072</v>
      </c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5" x14ac:dyDescent="0.35">
      <c r="A30" s="34" t="s">
        <v>23</v>
      </c>
      <c r="B30" s="95">
        <v>6700</v>
      </c>
      <c r="C30" s="66">
        <v>40980</v>
      </c>
      <c r="D30" s="23">
        <f t="shared" si="0"/>
        <v>3745</v>
      </c>
      <c r="E30" s="87">
        <f t="shared" si="1"/>
        <v>51425</v>
      </c>
      <c r="F30" s="23">
        <v>10345</v>
      </c>
      <c r="G30" s="23">
        <f t="shared" si="2"/>
        <v>40980</v>
      </c>
      <c r="H30" s="23">
        <v>100</v>
      </c>
      <c r="I30" s="25">
        <f t="shared" si="3"/>
        <v>51425</v>
      </c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5" x14ac:dyDescent="0.35">
      <c r="A31" s="34" t="s">
        <v>24</v>
      </c>
      <c r="B31" s="95">
        <v>7100</v>
      </c>
      <c r="C31" s="66">
        <v>47241</v>
      </c>
      <c r="D31" s="23">
        <f t="shared" si="0"/>
        <v>3102</v>
      </c>
      <c r="E31" s="87">
        <f t="shared" si="1"/>
        <v>57443</v>
      </c>
      <c r="F31" s="23">
        <v>10172</v>
      </c>
      <c r="G31" s="23">
        <f t="shared" si="2"/>
        <v>47241</v>
      </c>
      <c r="H31" s="23">
        <v>30</v>
      </c>
      <c r="I31" s="25">
        <f t="shared" si="3"/>
        <v>57443</v>
      </c>
      <c r="J31" s="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5" x14ac:dyDescent="0.35">
      <c r="A32" s="34" t="s">
        <v>25</v>
      </c>
      <c r="B32" s="95">
        <v>5900</v>
      </c>
      <c r="C32" s="66">
        <v>44470</v>
      </c>
      <c r="D32" s="23">
        <f t="shared" si="0"/>
        <v>1666</v>
      </c>
      <c r="E32" s="87">
        <f t="shared" si="1"/>
        <v>52036</v>
      </c>
      <c r="F32" s="23">
        <v>7566</v>
      </c>
      <c r="G32" s="23">
        <f t="shared" si="2"/>
        <v>44470</v>
      </c>
      <c r="H32" s="23">
        <v>0</v>
      </c>
      <c r="I32" s="25">
        <f t="shared" si="3"/>
        <v>52036</v>
      </c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30" ht="15.5" x14ac:dyDescent="0.35">
      <c r="A33" s="34" t="s">
        <v>26</v>
      </c>
      <c r="B33" s="95">
        <v>5000</v>
      </c>
      <c r="C33" s="66">
        <v>38076</v>
      </c>
      <c r="D33" s="23">
        <f t="shared" si="0"/>
        <v>4542</v>
      </c>
      <c r="E33" s="87">
        <f t="shared" si="1"/>
        <v>47618</v>
      </c>
      <c r="F33" s="23">
        <v>9398</v>
      </c>
      <c r="G33" s="23">
        <f t="shared" si="2"/>
        <v>38076</v>
      </c>
      <c r="H33" s="23">
        <v>144</v>
      </c>
      <c r="I33" s="25">
        <f t="shared" si="3"/>
        <v>47618</v>
      </c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30" ht="15.5" x14ac:dyDescent="0.35">
      <c r="A34" s="36" t="s">
        <v>44</v>
      </c>
      <c r="B34" s="82">
        <v>2070</v>
      </c>
      <c r="C34" s="66">
        <v>20000</v>
      </c>
      <c r="D34" s="23">
        <f>SUM(I34-B34-C34)</f>
        <v>0</v>
      </c>
      <c r="E34" s="87">
        <f t="shared" si="1"/>
        <v>22070</v>
      </c>
      <c r="F34" s="23">
        <v>2070</v>
      </c>
      <c r="G34" s="23">
        <f t="shared" si="2"/>
        <v>20000</v>
      </c>
      <c r="H34" s="23">
        <v>0</v>
      </c>
      <c r="I34" s="25">
        <f t="shared" si="3"/>
        <v>22070</v>
      </c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0" ht="15.5" x14ac:dyDescent="0.35">
      <c r="A35" s="34" t="s">
        <v>27</v>
      </c>
      <c r="B35" s="95">
        <v>5800</v>
      </c>
      <c r="C35" s="66">
        <v>46409</v>
      </c>
      <c r="D35" s="23">
        <f t="shared" si="0"/>
        <v>2440</v>
      </c>
      <c r="E35" s="87">
        <f t="shared" si="1"/>
        <v>54649</v>
      </c>
      <c r="F35" s="23">
        <v>8240</v>
      </c>
      <c r="G35" s="23">
        <f t="shared" si="2"/>
        <v>46409</v>
      </c>
      <c r="H35" s="23">
        <v>0</v>
      </c>
      <c r="I35" s="25">
        <f t="shared" si="3"/>
        <v>54649</v>
      </c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0" ht="16" thickBot="1" x14ac:dyDescent="0.4">
      <c r="A36" s="97" t="s">
        <v>28</v>
      </c>
      <c r="B36" s="96">
        <v>7200</v>
      </c>
      <c r="C36" s="84">
        <v>47850</v>
      </c>
      <c r="D36" s="81">
        <f t="shared" si="0"/>
        <v>3691</v>
      </c>
      <c r="E36" s="88">
        <f t="shared" si="1"/>
        <v>58741</v>
      </c>
      <c r="F36" s="30">
        <v>10511</v>
      </c>
      <c r="G36" s="98">
        <f t="shared" si="2"/>
        <v>47850</v>
      </c>
      <c r="H36" s="30">
        <v>380</v>
      </c>
      <c r="I36" s="67">
        <f t="shared" si="3"/>
        <v>58741</v>
      </c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0" ht="16" thickBot="1" x14ac:dyDescent="0.4">
      <c r="A37" s="89" t="s">
        <v>43</v>
      </c>
      <c r="B37" s="90">
        <v>30000</v>
      </c>
      <c r="C37" s="91">
        <v>45080</v>
      </c>
      <c r="D37" s="38">
        <f t="shared" si="0"/>
        <v>58396</v>
      </c>
      <c r="E37" s="92">
        <f t="shared" si="1"/>
        <v>133476</v>
      </c>
      <c r="F37" s="38">
        <v>82054</v>
      </c>
      <c r="G37" s="18">
        <f t="shared" si="2"/>
        <v>45080</v>
      </c>
      <c r="H37" s="38">
        <v>6342</v>
      </c>
      <c r="I37" s="93">
        <f t="shared" si="3"/>
        <v>133476</v>
      </c>
      <c r="J37" s="1"/>
      <c r="K37" s="6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30" ht="16" thickBot="1" x14ac:dyDescent="0.4">
      <c r="A38" s="37" t="s">
        <v>37</v>
      </c>
      <c r="B38" s="39">
        <v>7500</v>
      </c>
      <c r="C38" s="39">
        <v>0</v>
      </c>
      <c r="D38" s="77">
        <f t="shared" si="0"/>
        <v>18416</v>
      </c>
      <c r="E38" s="63">
        <f t="shared" si="1"/>
        <v>25916</v>
      </c>
      <c r="F38" s="78">
        <v>18416</v>
      </c>
      <c r="G38" s="38">
        <v>7000</v>
      </c>
      <c r="H38" s="77">
        <v>500</v>
      </c>
      <c r="I38" s="63">
        <f t="shared" si="3"/>
        <v>25916</v>
      </c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30" ht="15.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6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5" x14ac:dyDescent="0.35">
      <c r="A42" s="2"/>
      <c r="B42" s="2"/>
      <c r="C42" s="2"/>
      <c r="D42" s="2"/>
      <c r="E42" s="64"/>
      <c r="F42" s="2"/>
      <c r="G42" s="2"/>
      <c r="H42" s="2"/>
      <c r="I42" s="6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sqref="A1:I1"/>
    </sheetView>
  </sheetViews>
  <sheetFormatPr defaultColWidth="9.1796875" defaultRowHeight="14.5" x14ac:dyDescent="0.35"/>
  <cols>
    <col min="1" max="1" width="73" customWidth="1"/>
    <col min="2" max="9" width="15.7265625" customWidth="1"/>
  </cols>
  <sheetData>
    <row r="1" spans="1:10" ht="30" customHeight="1" thickBot="1" x14ac:dyDescent="0.4">
      <c r="A1" s="128" t="s">
        <v>47</v>
      </c>
      <c r="B1" s="129"/>
      <c r="C1" s="129"/>
      <c r="D1" s="129"/>
      <c r="E1" s="129"/>
      <c r="F1" s="129"/>
      <c r="G1" s="129"/>
      <c r="H1" s="129"/>
      <c r="I1" s="130"/>
      <c r="J1" s="40"/>
    </row>
    <row r="2" spans="1:10" ht="30" customHeight="1" thickBot="1" x14ac:dyDescent="0.4">
      <c r="A2" s="41" t="s">
        <v>33</v>
      </c>
      <c r="B2" s="42" t="s">
        <v>35</v>
      </c>
      <c r="C2" s="43" t="s">
        <v>34</v>
      </c>
      <c r="D2" s="44" t="s">
        <v>3</v>
      </c>
      <c r="E2" s="45" t="s">
        <v>4</v>
      </c>
      <c r="F2" s="46" t="s">
        <v>2</v>
      </c>
      <c r="G2" s="47" t="s">
        <v>36</v>
      </c>
      <c r="H2" s="48" t="s">
        <v>0</v>
      </c>
      <c r="I2" s="49" t="s">
        <v>1</v>
      </c>
      <c r="J2" s="50"/>
    </row>
    <row r="3" spans="1:10" x14ac:dyDescent="0.35">
      <c r="A3" s="16" t="s">
        <v>5</v>
      </c>
      <c r="B3" s="109">
        <f>'2025'!B3*1.5</f>
        <v>6900</v>
      </c>
      <c r="C3" s="99">
        <f>'2025'!C3*1.03</f>
        <v>13017.140000000001</v>
      </c>
      <c r="D3" s="73">
        <f>SUM(I3-B3-C3)</f>
        <v>5538.9999999999982</v>
      </c>
      <c r="E3" s="74">
        <f>SUM(B3:D3)</f>
        <v>25456.14</v>
      </c>
      <c r="F3" s="117">
        <f>'2025'!F3*1.5</f>
        <v>12411</v>
      </c>
      <c r="G3" s="99">
        <f>'2025'!G3*1.03</f>
        <v>13017.140000000001</v>
      </c>
      <c r="H3" s="68">
        <f>'2025'!H3+10</f>
        <v>28</v>
      </c>
      <c r="I3" s="74">
        <f>SUM(F3:H3)</f>
        <v>25456.14</v>
      </c>
      <c r="J3" s="40"/>
    </row>
    <row r="4" spans="1:10" x14ac:dyDescent="0.35">
      <c r="A4" s="22" t="s">
        <v>6</v>
      </c>
      <c r="B4" s="110">
        <f>'2025'!B4*1.5</f>
        <v>5400</v>
      </c>
      <c r="C4" s="55">
        <f>'2025'!C4*1.03</f>
        <v>16817.84</v>
      </c>
      <c r="D4" s="55">
        <f t="shared" ref="D4:D38" si="0">SUM(I4-B4-C4)</f>
        <v>4550</v>
      </c>
      <c r="E4" s="56">
        <f t="shared" ref="E4:E38" si="1">SUM(B4:D4)</f>
        <v>26767.84</v>
      </c>
      <c r="F4" s="118">
        <f>'2025'!F4*1.5</f>
        <v>9930</v>
      </c>
      <c r="G4" s="55">
        <f>'2025'!G4*1.03</f>
        <v>16817.84</v>
      </c>
      <c r="H4" s="24">
        <f>'2025'!H4+10</f>
        <v>20</v>
      </c>
      <c r="I4" s="56">
        <f t="shared" ref="I4:I38" si="2">SUM(F4:H4)</f>
        <v>26767.84</v>
      </c>
      <c r="J4" s="40"/>
    </row>
    <row r="5" spans="1:10" x14ac:dyDescent="0.35">
      <c r="A5" s="22" t="s">
        <v>29</v>
      </c>
      <c r="B5" s="110">
        <f>'2025'!B5*1.5</f>
        <v>2850</v>
      </c>
      <c r="C5" s="55">
        <f>'2025'!C5*1.03</f>
        <v>9287.51</v>
      </c>
      <c r="D5" s="55">
        <f t="shared" si="0"/>
        <v>1060</v>
      </c>
      <c r="E5" s="56">
        <f t="shared" si="1"/>
        <v>13197.51</v>
      </c>
      <c r="F5" s="118">
        <f>'2025'!F5*1.5</f>
        <v>3900</v>
      </c>
      <c r="G5" s="55">
        <f>'2025'!G5*1.03</f>
        <v>9287.51</v>
      </c>
      <c r="H5" s="24">
        <f>'2025'!H5+10</f>
        <v>10</v>
      </c>
      <c r="I5" s="56">
        <f t="shared" si="2"/>
        <v>13197.51</v>
      </c>
      <c r="J5" s="40"/>
    </row>
    <row r="6" spans="1:10" x14ac:dyDescent="0.35">
      <c r="A6" s="22" t="s">
        <v>38</v>
      </c>
      <c r="B6" s="110">
        <f>'2025'!B6*1.5</f>
        <v>6450</v>
      </c>
      <c r="C6" s="55">
        <f>'2025'!C6*1.03</f>
        <v>17922</v>
      </c>
      <c r="D6" s="55">
        <f t="shared" si="0"/>
        <v>2035</v>
      </c>
      <c r="E6" s="56">
        <f t="shared" si="1"/>
        <v>26407</v>
      </c>
      <c r="F6" s="118">
        <f>'2025'!F6*1.5</f>
        <v>8475</v>
      </c>
      <c r="G6" s="55">
        <f>'2025'!G6*1.03</f>
        <v>17922</v>
      </c>
      <c r="H6" s="24">
        <f>'2025'!H6+10</f>
        <v>10</v>
      </c>
      <c r="I6" s="56">
        <f t="shared" si="2"/>
        <v>26407</v>
      </c>
      <c r="J6" s="40"/>
    </row>
    <row r="7" spans="1:10" x14ac:dyDescent="0.35">
      <c r="A7" s="22" t="s">
        <v>7</v>
      </c>
      <c r="B7" s="110">
        <f>'2025'!B7*1.5</f>
        <v>8850</v>
      </c>
      <c r="C7" s="55">
        <f>'2025'!C7*1.03</f>
        <v>23370.7</v>
      </c>
      <c r="D7" s="55">
        <f t="shared" si="0"/>
        <v>5720.4999999999964</v>
      </c>
      <c r="E7" s="56">
        <f t="shared" si="1"/>
        <v>37941.199999999997</v>
      </c>
      <c r="F7" s="118">
        <f>'2025'!F7*1.5</f>
        <v>14440.5</v>
      </c>
      <c r="G7" s="55">
        <f>'2025'!G7*1.03</f>
        <v>23370.7</v>
      </c>
      <c r="H7" s="24">
        <f>'2025'!H7+10</f>
        <v>130</v>
      </c>
      <c r="I7" s="56">
        <f t="shared" si="2"/>
        <v>37941.199999999997</v>
      </c>
      <c r="J7" s="40"/>
    </row>
    <row r="8" spans="1:10" x14ac:dyDescent="0.35">
      <c r="A8" s="22" t="s">
        <v>30</v>
      </c>
      <c r="B8" s="110">
        <f>'2025'!B8*1.5</f>
        <v>3000</v>
      </c>
      <c r="C8" s="55">
        <f>'2025'!C8*1.03</f>
        <v>11477.29</v>
      </c>
      <c r="D8" s="55">
        <f t="shared" si="0"/>
        <v>3460</v>
      </c>
      <c r="E8" s="56">
        <f t="shared" si="1"/>
        <v>17937.29</v>
      </c>
      <c r="F8" s="118">
        <f>'2025'!F8*1.5</f>
        <v>6450</v>
      </c>
      <c r="G8" s="55">
        <f>'2025'!G8*1.03</f>
        <v>11477.29</v>
      </c>
      <c r="H8" s="24">
        <f>'2025'!H8+10</f>
        <v>10</v>
      </c>
      <c r="I8" s="56">
        <f t="shared" si="2"/>
        <v>17937.29</v>
      </c>
      <c r="J8" s="40"/>
    </row>
    <row r="9" spans="1:10" x14ac:dyDescent="0.35">
      <c r="A9" s="22" t="s">
        <v>8</v>
      </c>
      <c r="B9" s="110">
        <f>'2025'!B9*1.5</f>
        <v>3300</v>
      </c>
      <c r="C9" s="55">
        <f>'2025'!C9*1.03</f>
        <v>9516.17</v>
      </c>
      <c r="D9" s="55">
        <f t="shared" si="0"/>
        <v>3118</v>
      </c>
      <c r="E9" s="56">
        <f t="shared" si="1"/>
        <v>15934.17</v>
      </c>
      <c r="F9" s="118">
        <f>'2025'!F9*1.5</f>
        <v>6408</v>
      </c>
      <c r="G9" s="55">
        <f>'2025'!G9*1.03</f>
        <v>9516.17</v>
      </c>
      <c r="H9" s="24">
        <f>'2025'!H9+10</f>
        <v>10</v>
      </c>
      <c r="I9" s="56">
        <f t="shared" si="2"/>
        <v>15934.17</v>
      </c>
      <c r="J9" s="40"/>
    </row>
    <row r="10" spans="1:10" x14ac:dyDescent="0.35">
      <c r="A10" s="22" t="s">
        <v>39</v>
      </c>
      <c r="B10" s="110">
        <f>'2025'!B10*1.5</f>
        <v>5850</v>
      </c>
      <c r="C10" s="55">
        <f>'2025'!C10*1.03</f>
        <v>14686.77</v>
      </c>
      <c r="D10" s="55">
        <f t="shared" si="0"/>
        <v>5566</v>
      </c>
      <c r="E10" s="56">
        <f t="shared" si="1"/>
        <v>26102.77</v>
      </c>
      <c r="F10" s="118">
        <f>'2025'!F10*1.5</f>
        <v>11406</v>
      </c>
      <c r="G10" s="55">
        <f>'2025'!G10*1.03</f>
        <v>14686.77</v>
      </c>
      <c r="H10" s="24">
        <f>'2025'!H10+10</f>
        <v>10</v>
      </c>
      <c r="I10" s="56">
        <f t="shared" si="2"/>
        <v>26102.77</v>
      </c>
      <c r="J10" s="40"/>
    </row>
    <row r="11" spans="1:10" x14ac:dyDescent="0.35">
      <c r="A11" s="22" t="s">
        <v>9</v>
      </c>
      <c r="B11" s="110">
        <f>'2025'!B11*1.5</f>
        <v>3900</v>
      </c>
      <c r="C11" s="55">
        <f>'2025'!C11*1.03</f>
        <v>15128.640000000001</v>
      </c>
      <c r="D11" s="55">
        <f t="shared" si="0"/>
        <v>1962.9999999999982</v>
      </c>
      <c r="E11" s="56">
        <f t="shared" si="1"/>
        <v>20991.64</v>
      </c>
      <c r="F11" s="118">
        <f>'2025'!F11*1.5</f>
        <v>5793</v>
      </c>
      <c r="G11" s="55">
        <f>'2025'!G11*1.03</f>
        <v>15128.640000000001</v>
      </c>
      <c r="H11" s="24">
        <f>'2025'!H11+10</f>
        <v>70</v>
      </c>
      <c r="I11" s="56">
        <f t="shared" si="2"/>
        <v>20991.64</v>
      </c>
      <c r="J11" s="40"/>
    </row>
    <row r="12" spans="1:10" x14ac:dyDescent="0.35">
      <c r="A12" s="22" t="s">
        <v>10</v>
      </c>
      <c r="B12" s="110">
        <f>'2025'!B12*1.5</f>
        <v>5400</v>
      </c>
      <c r="C12" s="55">
        <f>'2025'!C12*1.03</f>
        <v>18392.71</v>
      </c>
      <c r="D12" s="55">
        <f t="shared" si="0"/>
        <v>2128</v>
      </c>
      <c r="E12" s="56">
        <f t="shared" si="1"/>
        <v>25920.71</v>
      </c>
      <c r="F12" s="118">
        <f>'2025'!F12*1.5</f>
        <v>7518</v>
      </c>
      <c r="G12" s="55">
        <f>'2025'!G12*1.03</f>
        <v>18392.71</v>
      </c>
      <c r="H12" s="24">
        <f>'2025'!H12+10</f>
        <v>10</v>
      </c>
      <c r="I12" s="56">
        <f t="shared" si="2"/>
        <v>25920.71</v>
      </c>
      <c r="J12" s="40"/>
    </row>
    <row r="13" spans="1:10" x14ac:dyDescent="0.35">
      <c r="A13" s="22" t="s">
        <v>31</v>
      </c>
      <c r="B13" s="110">
        <f>'2025'!B13*1.5</f>
        <v>5670</v>
      </c>
      <c r="C13" s="55">
        <f>'2025'!C13*1.03</f>
        <v>18071.350000000002</v>
      </c>
      <c r="D13" s="55">
        <f t="shared" si="0"/>
        <v>1652.5</v>
      </c>
      <c r="E13" s="56">
        <f t="shared" si="1"/>
        <v>25393.850000000002</v>
      </c>
      <c r="F13" s="118">
        <f>'2025'!F13*1.5</f>
        <v>7192.5</v>
      </c>
      <c r="G13" s="55">
        <f>'2025'!G13*1.03</f>
        <v>18071.350000000002</v>
      </c>
      <c r="H13" s="24">
        <f>'2025'!H13+10</f>
        <v>130</v>
      </c>
      <c r="I13" s="56">
        <f t="shared" si="2"/>
        <v>25393.850000000002</v>
      </c>
      <c r="J13" s="40"/>
    </row>
    <row r="14" spans="1:10" x14ac:dyDescent="0.35">
      <c r="A14" s="22" t="s">
        <v>11</v>
      </c>
      <c r="B14" s="110">
        <f>'2025'!B14*1.5</f>
        <v>4350</v>
      </c>
      <c r="C14" s="55">
        <f>'2025'!C14*1.03</f>
        <v>17204.09</v>
      </c>
      <c r="D14" s="55">
        <f t="shared" si="0"/>
        <v>5402.5</v>
      </c>
      <c r="E14" s="56">
        <f t="shared" si="1"/>
        <v>26956.59</v>
      </c>
      <c r="F14" s="118">
        <f>'2025'!F14*1.5</f>
        <v>9727.5</v>
      </c>
      <c r="G14" s="55">
        <f>'2025'!G14*1.03</f>
        <v>17204.09</v>
      </c>
      <c r="H14" s="24">
        <f>'2025'!H14+10</f>
        <v>25</v>
      </c>
      <c r="I14" s="56">
        <f t="shared" si="2"/>
        <v>26956.59</v>
      </c>
      <c r="J14" s="40"/>
    </row>
    <row r="15" spans="1:10" x14ac:dyDescent="0.35">
      <c r="A15" s="22" t="s">
        <v>40</v>
      </c>
      <c r="B15" s="110">
        <f>'2025'!B15*1.5</f>
        <v>3150</v>
      </c>
      <c r="C15" s="55">
        <f>'2025'!C15*1.03</f>
        <v>10559.56</v>
      </c>
      <c r="D15" s="55">
        <f t="shared" si="0"/>
        <v>3057.9999999999982</v>
      </c>
      <c r="E15" s="56">
        <f t="shared" si="1"/>
        <v>16767.559999999998</v>
      </c>
      <c r="F15" s="118">
        <f>'2025'!F15*1.5</f>
        <v>6198</v>
      </c>
      <c r="G15" s="55">
        <f>'2025'!G15*1.03</f>
        <v>10559.56</v>
      </c>
      <c r="H15" s="24">
        <f>'2025'!H15+10</f>
        <v>10</v>
      </c>
      <c r="I15" s="56">
        <f t="shared" si="2"/>
        <v>16767.559999999998</v>
      </c>
      <c r="J15" s="40"/>
    </row>
    <row r="16" spans="1:10" x14ac:dyDescent="0.35">
      <c r="A16" s="22" t="s">
        <v>12</v>
      </c>
      <c r="B16" s="110">
        <f>'2025'!B16*1.5</f>
        <v>5700</v>
      </c>
      <c r="C16" s="55">
        <f>'2025'!C16*1.03</f>
        <v>18445.240000000002</v>
      </c>
      <c r="D16" s="55">
        <f t="shared" si="0"/>
        <v>3550</v>
      </c>
      <c r="E16" s="56">
        <f t="shared" si="1"/>
        <v>27695.24</v>
      </c>
      <c r="F16" s="118">
        <f>'2025'!F16*1.5</f>
        <v>9120</v>
      </c>
      <c r="G16" s="55">
        <f>'2025'!G16*1.03</f>
        <v>18445.240000000002</v>
      </c>
      <c r="H16" s="24">
        <f>'2025'!H16+10</f>
        <v>130</v>
      </c>
      <c r="I16" s="56">
        <f t="shared" si="2"/>
        <v>27695.24</v>
      </c>
      <c r="J16" s="40"/>
    </row>
    <row r="17" spans="1:10" x14ac:dyDescent="0.35">
      <c r="A17" s="27" t="s">
        <v>32</v>
      </c>
      <c r="B17" s="110">
        <f>'2025'!B17*1.5</f>
        <v>2400</v>
      </c>
      <c r="C17" s="55">
        <f>'2025'!C17*1.03</f>
        <v>9179.36</v>
      </c>
      <c r="D17" s="55">
        <f t="shared" si="0"/>
        <v>1939.5</v>
      </c>
      <c r="E17" s="56">
        <f t="shared" si="1"/>
        <v>13518.86</v>
      </c>
      <c r="F17" s="118">
        <f>'2025'!F17*1.5</f>
        <v>4309.5</v>
      </c>
      <c r="G17" s="55">
        <f>'2025'!G17*1.03</f>
        <v>9179.36</v>
      </c>
      <c r="H17" s="24">
        <f>'2025'!H17+10</f>
        <v>30</v>
      </c>
      <c r="I17" s="56">
        <f t="shared" si="2"/>
        <v>13518.86</v>
      </c>
      <c r="J17" s="40"/>
    </row>
    <row r="18" spans="1:10" x14ac:dyDescent="0.35">
      <c r="A18" s="22" t="s">
        <v>41</v>
      </c>
      <c r="B18" s="110">
        <f>'2025'!B18*1.5</f>
        <v>2700</v>
      </c>
      <c r="C18" s="55">
        <f>'2025'!C18*1.03</f>
        <v>9505.8700000000008</v>
      </c>
      <c r="D18" s="55">
        <f t="shared" si="0"/>
        <v>1397.5</v>
      </c>
      <c r="E18" s="56">
        <f t="shared" si="1"/>
        <v>13603.37</v>
      </c>
      <c r="F18" s="118">
        <f>'2025'!F18*1.5</f>
        <v>4087.5</v>
      </c>
      <c r="G18" s="55">
        <f>'2025'!G18*1.03</f>
        <v>9505.8700000000008</v>
      </c>
      <c r="H18" s="24">
        <f>'2025'!H18+10</f>
        <v>10</v>
      </c>
      <c r="I18" s="56">
        <f t="shared" si="2"/>
        <v>13603.37</v>
      </c>
      <c r="J18" s="40"/>
    </row>
    <row r="19" spans="1:10" ht="15" customHeight="1" x14ac:dyDescent="0.35">
      <c r="A19" s="22" t="s">
        <v>13</v>
      </c>
      <c r="B19" s="110">
        <f>'2025'!B19*1.5</f>
        <v>2475</v>
      </c>
      <c r="C19" s="55">
        <f>'2025'!C19*1.03</f>
        <v>6817.5700000000006</v>
      </c>
      <c r="D19" s="55">
        <f t="shared" si="0"/>
        <v>492.99999999999909</v>
      </c>
      <c r="E19" s="56">
        <f t="shared" si="1"/>
        <v>9785.57</v>
      </c>
      <c r="F19" s="118">
        <f>'2025'!F19*1.5</f>
        <v>2898</v>
      </c>
      <c r="G19" s="55">
        <f>'2025'!G19*1.03</f>
        <v>6817.5700000000006</v>
      </c>
      <c r="H19" s="24">
        <f>'2025'!H19+10</f>
        <v>70</v>
      </c>
      <c r="I19" s="56">
        <f t="shared" si="2"/>
        <v>9785.57</v>
      </c>
      <c r="J19" s="40"/>
    </row>
    <row r="20" spans="1:10" x14ac:dyDescent="0.35">
      <c r="A20" s="22" t="s">
        <v>14</v>
      </c>
      <c r="B20" s="110">
        <f>'2025'!B20*1.5</f>
        <v>2550</v>
      </c>
      <c r="C20" s="55">
        <f>'2025'!C20*1.03</f>
        <v>9448.19</v>
      </c>
      <c r="D20" s="55">
        <f t="shared" si="0"/>
        <v>391</v>
      </c>
      <c r="E20" s="56">
        <f t="shared" si="1"/>
        <v>12389.19</v>
      </c>
      <c r="F20" s="118">
        <f>'2025'!F20*1.5</f>
        <v>2931</v>
      </c>
      <c r="G20" s="55">
        <f>'2025'!G20*1.03</f>
        <v>9448.19</v>
      </c>
      <c r="H20" s="24">
        <f>'2025'!H20+10</f>
        <v>10</v>
      </c>
      <c r="I20" s="56">
        <f t="shared" si="2"/>
        <v>12389.19</v>
      </c>
      <c r="J20" s="40"/>
    </row>
    <row r="21" spans="1:10" x14ac:dyDescent="0.35">
      <c r="A21" s="22" t="s">
        <v>42</v>
      </c>
      <c r="B21" s="110">
        <f>'2025'!B21*1.5</f>
        <v>4650</v>
      </c>
      <c r="C21" s="55">
        <f>'2025'!C21*1.03</f>
        <v>9928.17</v>
      </c>
      <c r="D21" s="55">
        <f t="shared" si="0"/>
        <v>3995.4999999999982</v>
      </c>
      <c r="E21" s="56">
        <f t="shared" si="1"/>
        <v>18573.669999999998</v>
      </c>
      <c r="F21" s="118">
        <f>'2025'!F21*1.5</f>
        <v>8635.5</v>
      </c>
      <c r="G21" s="55">
        <f>'2025'!G21*1.03</f>
        <v>9928.17</v>
      </c>
      <c r="H21" s="24">
        <f>'2025'!H21+10</f>
        <v>10</v>
      </c>
      <c r="I21" s="56">
        <f t="shared" si="2"/>
        <v>18573.669999999998</v>
      </c>
      <c r="J21" s="40"/>
    </row>
    <row r="22" spans="1:10" ht="15" thickBot="1" x14ac:dyDescent="0.4">
      <c r="A22" s="28" t="s">
        <v>15</v>
      </c>
      <c r="B22" s="111">
        <f>'2025'!B22*1.5</f>
        <v>3000</v>
      </c>
      <c r="C22" s="100">
        <f>'2025'!C22*1.03</f>
        <v>9175.24</v>
      </c>
      <c r="D22" s="71">
        <f t="shared" si="0"/>
        <v>1350</v>
      </c>
      <c r="E22" s="72">
        <f t="shared" si="1"/>
        <v>13525.24</v>
      </c>
      <c r="F22" s="119">
        <f>'2025'!F22*1.5</f>
        <v>4320</v>
      </c>
      <c r="G22" s="100">
        <f>'2025'!G22*1.03</f>
        <v>9175.24</v>
      </c>
      <c r="H22" s="69">
        <f>'2025'!H22+10</f>
        <v>30</v>
      </c>
      <c r="I22" s="72">
        <f t="shared" si="2"/>
        <v>13525.24</v>
      </c>
      <c r="J22" s="40"/>
    </row>
    <row r="23" spans="1:10" x14ac:dyDescent="0.35">
      <c r="A23" s="33" t="s">
        <v>16</v>
      </c>
      <c r="B23" s="108">
        <f>'2025'!B23*1.5</f>
        <v>8850</v>
      </c>
      <c r="C23" s="99">
        <f>'2025'!C23*1.03</f>
        <v>51771.92</v>
      </c>
      <c r="D23" s="73">
        <f t="shared" si="0"/>
        <v>2509.5</v>
      </c>
      <c r="E23" s="74">
        <f t="shared" si="1"/>
        <v>63131.42</v>
      </c>
      <c r="F23" s="120">
        <f>'2025'!F23*1.5</f>
        <v>11269.5</v>
      </c>
      <c r="G23" s="99">
        <f>'2025'!G23*1.03</f>
        <v>51771.92</v>
      </c>
      <c r="H23" s="68">
        <f>'2025'!H23+10</f>
        <v>90</v>
      </c>
      <c r="I23" s="74">
        <f t="shared" si="2"/>
        <v>63131.42</v>
      </c>
      <c r="J23" s="40"/>
    </row>
    <row r="24" spans="1:10" x14ac:dyDescent="0.35">
      <c r="A24" s="34" t="s">
        <v>17</v>
      </c>
      <c r="B24" s="51">
        <f>'2025'!B24*1.5</f>
        <v>9000</v>
      </c>
      <c r="C24" s="55">
        <f>'2025'!C24*1.03</f>
        <v>49840.67</v>
      </c>
      <c r="D24" s="55">
        <f t="shared" si="0"/>
        <v>5458</v>
      </c>
      <c r="E24" s="56">
        <f t="shared" si="1"/>
        <v>64298.67</v>
      </c>
      <c r="F24" s="121">
        <f>'2025'!F24*1.5</f>
        <v>14298</v>
      </c>
      <c r="G24" s="55">
        <f>'2025'!G24*1.03</f>
        <v>49840.67</v>
      </c>
      <c r="H24" s="24">
        <f>'2025'!H24+10</f>
        <v>160</v>
      </c>
      <c r="I24" s="56">
        <f t="shared" si="2"/>
        <v>64298.67</v>
      </c>
      <c r="J24" s="40"/>
    </row>
    <row r="25" spans="1:10" x14ac:dyDescent="0.35">
      <c r="A25" s="34" t="s">
        <v>18</v>
      </c>
      <c r="B25" s="51">
        <f>'2025'!B25*1.5</f>
        <v>9450</v>
      </c>
      <c r="C25" s="55">
        <f>'2025'!C25*1.03</f>
        <v>49240.18</v>
      </c>
      <c r="D25" s="55">
        <f t="shared" si="0"/>
        <v>6793.5</v>
      </c>
      <c r="E25" s="56">
        <f t="shared" si="1"/>
        <v>65483.68</v>
      </c>
      <c r="F25" s="121">
        <f>'2025'!F25*1.5</f>
        <v>15943.5</v>
      </c>
      <c r="G25" s="55">
        <f>'2025'!G25*1.03</f>
        <v>49240.18</v>
      </c>
      <c r="H25" s="24">
        <f>'2025'!H25+10</f>
        <v>300</v>
      </c>
      <c r="I25" s="56">
        <f t="shared" si="2"/>
        <v>65483.68</v>
      </c>
      <c r="J25" s="40"/>
    </row>
    <row r="26" spans="1:10" x14ac:dyDescent="0.35">
      <c r="A26" s="34" t="s">
        <v>19</v>
      </c>
      <c r="B26" s="51">
        <f>'2025'!B26*1.5</f>
        <v>9450</v>
      </c>
      <c r="C26" s="55">
        <f>'2025'!C26*1.03</f>
        <v>60319.89</v>
      </c>
      <c r="D26" s="55">
        <f t="shared" si="0"/>
        <v>2792.5</v>
      </c>
      <c r="E26" s="56">
        <f t="shared" si="1"/>
        <v>72562.39</v>
      </c>
      <c r="F26" s="121">
        <f>'2025'!F26*1.5</f>
        <v>12232.5</v>
      </c>
      <c r="G26" s="55">
        <f>'2025'!G26*1.03</f>
        <v>60319.89</v>
      </c>
      <c r="H26" s="24">
        <f>'2025'!H26+10</f>
        <v>10</v>
      </c>
      <c r="I26" s="56">
        <f t="shared" si="2"/>
        <v>72562.39</v>
      </c>
      <c r="J26" s="40"/>
    </row>
    <row r="27" spans="1:10" x14ac:dyDescent="0.35">
      <c r="A27" s="34" t="s">
        <v>20</v>
      </c>
      <c r="B27" s="51">
        <f>'2025'!B27*1.5</f>
        <v>7500</v>
      </c>
      <c r="C27" s="55">
        <f>'2025'!C27*1.03</f>
        <v>41846.840000000004</v>
      </c>
      <c r="D27" s="55">
        <f t="shared" si="0"/>
        <v>2151.5</v>
      </c>
      <c r="E27" s="56">
        <f t="shared" si="1"/>
        <v>51498.340000000004</v>
      </c>
      <c r="F27" s="121">
        <f>'2025'!F27*1.5</f>
        <v>9406.5</v>
      </c>
      <c r="G27" s="55">
        <f>'2025'!G27*1.03</f>
        <v>41846.840000000004</v>
      </c>
      <c r="H27" s="24">
        <f>'2025'!H27+10</f>
        <v>245</v>
      </c>
      <c r="I27" s="56">
        <f t="shared" si="2"/>
        <v>51498.340000000004</v>
      </c>
      <c r="J27" s="40"/>
    </row>
    <row r="28" spans="1:10" x14ac:dyDescent="0.35">
      <c r="A28" s="34" t="s">
        <v>21</v>
      </c>
      <c r="B28" s="51">
        <f>'2025'!B28*1.5</f>
        <v>9900</v>
      </c>
      <c r="C28" s="55">
        <f>'2025'!C28*1.03</f>
        <v>44627.840000000004</v>
      </c>
      <c r="D28" s="55">
        <f t="shared" si="0"/>
        <v>3280</v>
      </c>
      <c r="E28" s="56">
        <f t="shared" si="1"/>
        <v>57807.840000000004</v>
      </c>
      <c r="F28" s="121">
        <f>'2025'!F28*1.5</f>
        <v>13170</v>
      </c>
      <c r="G28" s="55">
        <f>'2025'!G28*1.03</f>
        <v>44627.840000000004</v>
      </c>
      <c r="H28" s="24">
        <f>'2025'!H28+10</f>
        <v>10</v>
      </c>
      <c r="I28" s="56">
        <f t="shared" si="2"/>
        <v>57807.840000000004</v>
      </c>
      <c r="J28" s="40"/>
    </row>
    <row r="29" spans="1:10" x14ac:dyDescent="0.35">
      <c r="A29" s="34" t="s">
        <v>22</v>
      </c>
      <c r="B29" s="51">
        <f>'2025'!B29*1.5</f>
        <v>9900</v>
      </c>
      <c r="C29" s="55">
        <f>'2025'!C29*1.03</f>
        <v>42510.16</v>
      </c>
      <c r="D29" s="55">
        <f t="shared" si="0"/>
        <v>160</v>
      </c>
      <c r="E29" s="56">
        <f t="shared" si="1"/>
        <v>52570.16</v>
      </c>
      <c r="F29" s="121">
        <f>'2025'!F29*1.5</f>
        <v>9750</v>
      </c>
      <c r="G29" s="55">
        <f>'2025'!G29*1.03</f>
        <v>42510.16</v>
      </c>
      <c r="H29" s="24">
        <f>'2025'!H29+10</f>
        <v>310</v>
      </c>
      <c r="I29" s="56">
        <f t="shared" si="2"/>
        <v>52570.16</v>
      </c>
      <c r="J29" s="40"/>
    </row>
    <row r="30" spans="1:10" x14ac:dyDescent="0.35">
      <c r="A30" s="34" t="s">
        <v>23</v>
      </c>
      <c r="B30" s="51">
        <f>'2025'!B30*1.5</f>
        <v>10050</v>
      </c>
      <c r="C30" s="55">
        <f>'2025'!C30*1.03</f>
        <v>42209.4</v>
      </c>
      <c r="D30" s="55">
        <f t="shared" si="0"/>
        <v>5577.5</v>
      </c>
      <c r="E30" s="56">
        <f t="shared" si="1"/>
        <v>57836.9</v>
      </c>
      <c r="F30" s="121">
        <f>'2025'!F30*1.5</f>
        <v>15517.5</v>
      </c>
      <c r="G30" s="55">
        <f>'2025'!G30*1.03</f>
        <v>42209.4</v>
      </c>
      <c r="H30" s="24">
        <f>'2025'!H30+10</f>
        <v>110</v>
      </c>
      <c r="I30" s="56">
        <f t="shared" si="2"/>
        <v>57836.9</v>
      </c>
      <c r="J30" s="40"/>
    </row>
    <row r="31" spans="1:10" x14ac:dyDescent="0.35">
      <c r="A31" s="34" t="s">
        <v>24</v>
      </c>
      <c r="B31" s="51">
        <f>'2025'!B31*1.5</f>
        <v>10650</v>
      </c>
      <c r="C31" s="55">
        <f>'2025'!C31*1.03</f>
        <v>48658.23</v>
      </c>
      <c r="D31" s="55">
        <f t="shared" si="0"/>
        <v>4648</v>
      </c>
      <c r="E31" s="56">
        <f t="shared" si="1"/>
        <v>63956.23</v>
      </c>
      <c r="F31" s="121">
        <f>'2025'!F31*1.5</f>
        <v>15258</v>
      </c>
      <c r="G31" s="55">
        <f>'2025'!G31*1.03</f>
        <v>48658.23</v>
      </c>
      <c r="H31" s="24">
        <f>'2025'!H31+10</f>
        <v>40</v>
      </c>
      <c r="I31" s="56">
        <f t="shared" si="2"/>
        <v>63956.23</v>
      </c>
      <c r="J31" s="40"/>
    </row>
    <row r="32" spans="1:10" x14ac:dyDescent="0.35">
      <c r="A32" s="34" t="s">
        <v>25</v>
      </c>
      <c r="B32" s="51">
        <f>'2025'!B32*1.5</f>
        <v>8850</v>
      </c>
      <c r="C32" s="55">
        <f>'2025'!C32*1.03</f>
        <v>45804.1</v>
      </c>
      <c r="D32" s="55">
        <f t="shared" si="0"/>
        <v>2509</v>
      </c>
      <c r="E32" s="56">
        <f t="shared" si="1"/>
        <v>57163.1</v>
      </c>
      <c r="F32" s="121">
        <f>'2025'!F32*1.5</f>
        <v>11349</v>
      </c>
      <c r="G32" s="55">
        <f>'2025'!G32*1.03</f>
        <v>45804.1</v>
      </c>
      <c r="H32" s="24">
        <f>'2025'!H32+10</f>
        <v>10</v>
      </c>
      <c r="I32" s="56">
        <f t="shared" si="2"/>
        <v>57163.1</v>
      </c>
      <c r="J32" s="40"/>
    </row>
    <row r="33" spans="1:10" x14ac:dyDescent="0.35">
      <c r="A33" s="34" t="s">
        <v>26</v>
      </c>
      <c r="B33" s="51">
        <f>'2025'!B33*1.5</f>
        <v>7500</v>
      </c>
      <c r="C33" s="55">
        <f>'2025'!C33*1.03</f>
        <v>39218.28</v>
      </c>
      <c r="D33" s="55">
        <f t="shared" si="0"/>
        <v>6751</v>
      </c>
      <c r="E33" s="56">
        <f t="shared" si="1"/>
        <v>53469.279999999999</v>
      </c>
      <c r="F33" s="121">
        <f>'2025'!F33*1.5</f>
        <v>14097</v>
      </c>
      <c r="G33" s="55">
        <f>'2025'!G33*1.03</f>
        <v>39218.28</v>
      </c>
      <c r="H33" s="24">
        <f>'2025'!H33+10</f>
        <v>154</v>
      </c>
      <c r="I33" s="56">
        <f t="shared" si="2"/>
        <v>53469.279999999999</v>
      </c>
      <c r="J33" s="40"/>
    </row>
    <row r="34" spans="1:10" x14ac:dyDescent="0.35">
      <c r="A34" s="36" t="s">
        <v>44</v>
      </c>
      <c r="B34" s="51">
        <f>'2025'!B34*1.5</f>
        <v>3105</v>
      </c>
      <c r="C34" s="55">
        <f>'2025'!C34*1.03</f>
        <v>20600</v>
      </c>
      <c r="D34" s="55">
        <f t="shared" si="0"/>
        <v>10</v>
      </c>
      <c r="E34" s="56">
        <f t="shared" si="1"/>
        <v>23715</v>
      </c>
      <c r="F34" s="121">
        <f>'2025'!F34*1.5</f>
        <v>3105</v>
      </c>
      <c r="G34" s="55">
        <f>'2025'!G34*1.03</f>
        <v>20600</v>
      </c>
      <c r="H34" s="24">
        <f>'2025'!H34+10</f>
        <v>10</v>
      </c>
      <c r="I34" s="56">
        <f t="shared" si="2"/>
        <v>23715</v>
      </c>
      <c r="J34" s="40"/>
    </row>
    <row r="35" spans="1:10" x14ac:dyDescent="0.35">
      <c r="A35" s="34" t="s">
        <v>27</v>
      </c>
      <c r="B35" s="51">
        <f>'2025'!B35*1.5</f>
        <v>8700</v>
      </c>
      <c r="C35" s="55">
        <f>'2025'!C35*1.03</f>
        <v>47801.270000000004</v>
      </c>
      <c r="D35" s="55">
        <f t="shared" si="0"/>
        <v>3670</v>
      </c>
      <c r="E35" s="56">
        <f t="shared" si="1"/>
        <v>60171.270000000004</v>
      </c>
      <c r="F35" s="121">
        <f>'2025'!F35*1.5</f>
        <v>12360</v>
      </c>
      <c r="G35" s="55">
        <f>'2025'!G35*1.03</f>
        <v>47801.270000000004</v>
      </c>
      <c r="H35" s="24">
        <f>'2025'!H35+10</f>
        <v>10</v>
      </c>
      <c r="I35" s="56">
        <f t="shared" si="2"/>
        <v>60171.270000000004</v>
      </c>
      <c r="J35" s="40"/>
    </row>
    <row r="36" spans="1:10" ht="15" thickBot="1" x14ac:dyDescent="0.4">
      <c r="A36" s="36" t="s">
        <v>28</v>
      </c>
      <c r="B36" s="57">
        <f>'2025'!B36*1.5</f>
        <v>10800</v>
      </c>
      <c r="C36" s="101">
        <f>'2025'!C36*1.03</f>
        <v>49285.5</v>
      </c>
      <c r="D36" s="102">
        <f t="shared" si="0"/>
        <v>5356.5</v>
      </c>
      <c r="E36" s="103">
        <f t="shared" si="1"/>
        <v>65442</v>
      </c>
      <c r="F36" s="122">
        <f>'2025'!F36*1.5</f>
        <v>15766.5</v>
      </c>
      <c r="G36" s="101">
        <f>'2025'!G36*1.03</f>
        <v>49285.5</v>
      </c>
      <c r="H36" s="104">
        <f>'2025'!H36+10</f>
        <v>390</v>
      </c>
      <c r="I36" s="72">
        <f t="shared" si="2"/>
        <v>65442</v>
      </c>
      <c r="J36" s="40"/>
    </row>
    <row r="37" spans="1:10" ht="15" thickBot="1" x14ac:dyDescent="0.4">
      <c r="A37" s="37" t="s">
        <v>43</v>
      </c>
      <c r="B37" s="107">
        <f>'2025'!B37*1.5</f>
        <v>45000</v>
      </c>
      <c r="C37" s="52">
        <f>'2025'!C37*1.03</f>
        <v>46432.4</v>
      </c>
      <c r="D37" s="53">
        <f t="shared" si="0"/>
        <v>84433</v>
      </c>
      <c r="E37" s="54">
        <f t="shared" si="1"/>
        <v>175865.4</v>
      </c>
      <c r="F37" s="123">
        <f>'2025'!F37*1.5</f>
        <v>123081</v>
      </c>
      <c r="G37" s="52">
        <f>'2025'!G37*1.03</f>
        <v>46432.4</v>
      </c>
      <c r="H37" s="19">
        <f>'2025'!H37+10</f>
        <v>6352</v>
      </c>
      <c r="I37" s="54">
        <f t="shared" si="2"/>
        <v>175865.4</v>
      </c>
      <c r="J37" s="40"/>
    </row>
    <row r="38" spans="1:10" ht="15" thickBot="1" x14ac:dyDescent="0.4">
      <c r="A38" s="37" t="s">
        <v>37</v>
      </c>
      <c r="B38" s="106">
        <f>'2025'!B38*1.5</f>
        <v>11250</v>
      </c>
      <c r="C38" s="58">
        <v>0</v>
      </c>
      <c r="D38" s="58">
        <f t="shared" si="0"/>
        <v>16260</v>
      </c>
      <c r="E38" s="79">
        <f t="shared" si="1"/>
        <v>27510</v>
      </c>
      <c r="F38" s="124">
        <v>20000</v>
      </c>
      <c r="G38" s="58">
        <v>7000</v>
      </c>
      <c r="H38" s="105">
        <f>'2025'!H38+10</f>
        <v>510</v>
      </c>
      <c r="I38" s="79">
        <f t="shared" si="2"/>
        <v>27510</v>
      </c>
      <c r="J38" s="40"/>
    </row>
    <row r="39" spans="1:10" ht="15.5" x14ac:dyDescent="0.35">
      <c r="A39" s="59"/>
      <c r="B39" s="59"/>
      <c r="C39" s="59"/>
      <c r="D39" s="59"/>
      <c r="E39" s="59"/>
      <c r="F39" s="59"/>
      <c r="G39" s="59"/>
      <c r="H39" s="59"/>
      <c r="I39" s="59"/>
      <c r="J39" s="59"/>
    </row>
    <row r="40" spans="1:10" ht="15.5" x14ac:dyDescent="0.3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 ht="15.5" x14ac:dyDescent="0.35">
      <c r="A41" s="59"/>
      <c r="B41" s="59"/>
      <c r="C41" s="59"/>
      <c r="D41" s="59"/>
      <c r="E41" s="59"/>
      <c r="F41" s="59"/>
      <c r="G41" s="59"/>
      <c r="H41" s="59"/>
      <c r="I41" s="59"/>
      <c r="J41" s="59"/>
    </row>
    <row r="42" spans="1:10" ht="15.5" x14ac:dyDescent="0.35">
      <c r="A42" s="59"/>
      <c r="B42" s="59"/>
      <c r="C42" s="59"/>
      <c r="D42" s="59"/>
      <c r="E42" s="59"/>
      <c r="F42" s="59"/>
      <c r="G42" s="59"/>
      <c r="H42" s="59"/>
      <c r="I42" s="59"/>
      <c r="J42" s="59"/>
    </row>
    <row r="43" spans="1:10" ht="15.5" x14ac:dyDescent="0.35">
      <c r="A43" s="59"/>
      <c r="B43" s="59"/>
      <c r="C43" s="59"/>
      <c r="D43" s="59"/>
      <c r="E43" s="80"/>
      <c r="F43" s="59"/>
      <c r="G43" s="59"/>
      <c r="H43" s="59"/>
      <c r="I43" s="80"/>
      <c r="J43" s="59"/>
    </row>
    <row r="44" spans="1:10" ht="15.5" x14ac:dyDescent="0.35">
      <c r="A44" s="59"/>
      <c r="B44" s="59"/>
      <c r="C44" s="59"/>
      <c r="D44" s="59"/>
      <c r="E44" s="59"/>
      <c r="F44" s="59"/>
      <c r="G44" s="59"/>
      <c r="H44" s="59"/>
      <c r="I44" s="59"/>
      <c r="J44" s="59"/>
    </row>
    <row r="45" spans="1:10" ht="15.5" x14ac:dyDescent="0.35">
      <c r="A45" s="59"/>
      <c r="B45" s="59"/>
      <c r="C45" s="59"/>
      <c r="D45" s="59"/>
      <c r="E45" s="59"/>
      <c r="F45" s="59"/>
      <c r="G45" s="59"/>
      <c r="H45" s="59"/>
      <c r="I45" s="59"/>
      <c r="J45" s="59"/>
    </row>
    <row r="46" spans="1:10" ht="15.5" x14ac:dyDescent="0.35">
      <c r="A46" s="59"/>
      <c r="B46" s="59"/>
      <c r="C46" s="59"/>
      <c r="D46" s="59"/>
      <c r="E46" s="59"/>
      <c r="F46" s="59"/>
      <c r="G46" s="59"/>
      <c r="H46" s="59"/>
      <c r="I46" s="59"/>
      <c r="J46" s="59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4"/>
  <sheetViews>
    <sheetView workbookViewId="0">
      <selection sqref="A1:I1"/>
    </sheetView>
  </sheetViews>
  <sheetFormatPr defaultColWidth="9.1796875" defaultRowHeight="14.5" x14ac:dyDescent="0.35"/>
  <cols>
    <col min="1" max="1" width="73" style="3" customWidth="1"/>
    <col min="2" max="9" width="15.7265625" style="3" customWidth="1"/>
    <col min="10" max="16384" width="9.1796875" style="3"/>
  </cols>
  <sheetData>
    <row r="1" spans="1:10" ht="30" customHeight="1" thickBot="1" x14ac:dyDescent="0.4">
      <c r="A1" s="125" t="s">
        <v>48</v>
      </c>
      <c r="B1" s="126"/>
      <c r="C1" s="126"/>
      <c r="D1" s="126"/>
      <c r="E1" s="126"/>
      <c r="F1" s="126"/>
      <c r="G1" s="126"/>
      <c r="H1" s="126"/>
      <c r="I1" s="127"/>
      <c r="J1" s="1"/>
    </row>
    <row r="2" spans="1:10" ht="30" customHeight="1" thickBot="1" x14ac:dyDescent="0.4">
      <c r="A2" s="4" t="s">
        <v>33</v>
      </c>
      <c r="B2" s="5" t="s">
        <v>35</v>
      </c>
      <c r="C2" s="6" t="s">
        <v>34</v>
      </c>
      <c r="D2" s="7" t="s">
        <v>3</v>
      </c>
      <c r="E2" s="8" t="s">
        <v>4</v>
      </c>
      <c r="F2" s="9" t="s">
        <v>2</v>
      </c>
      <c r="G2" s="10" t="s">
        <v>36</v>
      </c>
      <c r="H2" s="11" t="s">
        <v>0</v>
      </c>
      <c r="I2" s="12" t="s">
        <v>1</v>
      </c>
      <c r="J2" s="13"/>
    </row>
    <row r="3" spans="1:10" x14ac:dyDescent="0.35">
      <c r="A3" s="16" t="s">
        <v>5</v>
      </c>
      <c r="B3" s="115">
        <f>'2025'!B3*1.8</f>
        <v>8280</v>
      </c>
      <c r="C3" s="85">
        <f>'2026'!C3*1.03</f>
        <v>13407.654200000001</v>
      </c>
      <c r="D3" s="68">
        <f>SUM(I3-B3-C3)</f>
        <v>6641.2000000000007</v>
      </c>
      <c r="E3" s="65">
        <f>SUM(B3:D3)</f>
        <v>28328.854200000002</v>
      </c>
      <c r="F3" s="112">
        <f>'2025'!F3*1.8</f>
        <v>14893.2</v>
      </c>
      <c r="G3" s="85">
        <f>'2026'!G3*1.03</f>
        <v>13407.654200000001</v>
      </c>
      <c r="H3" s="68">
        <f>'2026'!H3</f>
        <v>28</v>
      </c>
      <c r="I3" s="75">
        <f>SUM(F3:H3)</f>
        <v>28328.854200000002</v>
      </c>
      <c r="J3" s="1"/>
    </row>
    <row r="4" spans="1:10" x14ac:dyDescent="0.35">
      <c r="A4" s="22" t="s">
        <v>6</v>
      </c>
      <c r="B4" s="82">
        <f>'2025'!B4*1.8</f>
        <v>6480</v>
      </c>
      <c r="C4" s="23">
        <f>'2026'!C4*1.03</f>
        <v>17322.375200000002</v>
      </c>
      <c r="D4" s="23">
        <f t="shared" ref="D4:D38" si="0">SUM(I4-B4-C4)</f>
        <v>5456</v>
      </c>
      <c r="E4" s="25">
        <f t="shared" ref="E4:E38" si="1">SUM(B4:D4)</f>
        <v>29258.375200000002</v>
      </c>
      <c r="F4" s="113">
        <f>'2025'!F4*1.8</f>
        <v>11916</v>
      </c>
      <c r="G4" s="23">
        <f>'2026'!G4*1.03</f>
        <v>17322.375200000002</v>
      </c>
      <c r="H4" s="24">
        <f>'2026'!H4</f>
        <v>20</v>
      </c>
      <c r="I4" s="62">
        <f>SUM(F4:H4)</f>
        <v>29258.375200000002</v>
      </c>
      <c r="J4" s="1"/>
    </row>
    <row r="5" spans="1:10" x14ac:dyDescent="0.35">
      <c r="A5" s="22" t="s">
        <v>29</v>
      </c>
      <c r="B5" s="82">
        <f>'2025'!B5*1.8</f>
        <v>3420</v>
      </c>
      <c r="C5" s="23">
        <f>'2026'!C5*1.03</f>
        <v>9566.1352999999999</v>
      </c>
      <c r="D5" s="23">
        <f t="shared" si="0"/>
        <v>1270</v>
      </c>
      <c r="E5" s="25">
        <f t="shared" si="1"/>
        <v>14256.1353</v>
      </c>
      <c r="F5" s="113">
        <f>'2025'!F5*1.8</f>
        <v>4680</v>
      </c>
      <c r="G5" s="23">
        <f>'2026'!G5*1.03</f>
        <v>9566.1352999999999</v>
      </c>
      <c r="H5" s="24">
        <f>'2026'!H5</f>
        <v>10</v>
      </c>
      <c r="I5" s="62">
        <f t="shared" ref="I5:I38" si="2">SUM(F5:H5)</f>
        <v>14256.1353</v>
      </c>
      <c r="J5" s="1"/>
    </row>
    <row r="6" spans="1:10" x14ac:dyDescent="0.35">
      <c r="A6" s="22" t="s">
        <v>38</v>
      </c>
      <c r="B6" s="82">
        <f>'2025'!B6*1.8</f>
        <v>7740</v>
      </c>
      <c r="C6" s="23">
        <f>'2026'!C6*1.03</f>
        <v>18459.66</v>
      </c>
      <c r="D6" s="23">
        <f t="shared" si="0"/>
        <v>2440</v>
      </c>
      <c r="E6" s="25">
        <f t="shared" si="1"/>
        <v>28639.66</v>
      </c>
      <c r="F6" s="113">
        <f>'2025'!F6*1.8</f>
        <v>10170</v>
      </c>
      <c r="G6" s="23">
        <f>'2026'!G6*1.03</f>
        <v>18459.66</v>
      </c>
      <c r="H6" s="24">
        <f>'2026'!H6</f>
        <v>10</v>
      </c>
      <c r="I6" s="62">
        <f t="shared" si="2"/>
        <v>28639.66</v>
      </c>
      <c r="J6" s="1"/>
    </row>
    <row r="7" spans="1:10" x14ac:dyDescent="0.35">
      <c r="A7" s="22" t="s">
        <v>7</v>
      </c>
      <c r="B7" s="82">
        <f>'2025'!B7*1.8</f>
        <v>10620</v>
      </c>
      <c r="C7" s="23">
        <f>'2026'!C7*1.03</f>
        <v>24071.821</v>
      </c>
      <c r="D7" s="23">
        <f t="shared" si="0"/>
        <v>6838.6000000000022</v>
      </c>
      <c r="E7" s="25">
        <f t="shared" si="1"/>
        <v>41530.421000000002</v>
      </c>
      <c r="F7" s="113">
        <f>'2025'!F7*1.8</f>
        <v>17328.600000000002</v>
      </c>
      <c r="G7" s="23">
        <f>'2026'!G7*1.03</f>
        <v>24071.821</v>
      </c>
      <c r="H7" s="24">
        <f>'2026'!H7</f>
        <v>130</v>
      </c>
      <c r="I7" s="62">
        <f t="shared" si="2"/>
        <v>41530.421000000002</v>
      </c>
      <c r="J7" s="1"/>
    </row>
    <row r="8" spans="1:10" x14ac:dyDescent="0.35">
      <c r="A8" s="22" t="s">
        <v>30</v>
      </c>
      <c r="B8" s="82">
        <f>'2025'!B8*1.8</f>
        <v>3600</v>
      </c>
      <c r="C8" s="23">
        <f>'2026'!C8*1.03</f>
        <v>11821.608700000001</v>
      </c>
      <c r="D8" s="23">
        <f t="shared" si="0"/>
        <v>4150</v>
      </c>
      <c r="E8" s="25">
        <f t="shared" si="1"/>
        <v>19571.608700000001</v>
      </c>
      <c r="F8" s="113">
        <f>'2025'!F8*1.8</f>
        <v>7740</v>
      </c>
      <c r="G8" s="23">
        <f>'2026'!G8*1.03</f>
        <v>11821.608700000001</v>
      </c>
      <c r="H8" s="24">
        <f>'2026'!H8</f>
        <v>10</v>
      </c>
      <c r="I8" s="62">
        <f t="shared" si="2"/>
        <v>19571.608700000001</v>
      </c>
      <c r="J8" s="1"/>
    </row>
    <row r="9" spans="1:10" x14ac:dyDescent="0.35">
      <c r="A9" s="22" t="s">
        <v>8</v>
      </c>
      <c r="B9" s="82">
        <f>'2025'!B9*1.8</f>
        <v>3960</v>
      </c>
      <c r="C9" s="23">
        <f>'2026'!C9*1.03</f>
        <v>9801.6550999999999</v>
      </c>
      <c r="D9" s="23">
        <f t="shared" si="0"/>
        <v>3739.6000000000022</v>
      </c>
      <c r="E9" s="25">
        <f t="shared" si="1"/>
        <v>17501.255100000002</v>
      </c>
      <c r="F9" s="113">
        <f>'2025'!F9*1.8</f>
        <v>7689.6</v>
      </c>
      <c r="G9" s="23">
        <f>'2026'!G9*1.03</f>
        <v>9801.6550999999999</v>
      </c>
      <c r="H9" s="24">
        <f>'2026'!H9</f>
        <v>10</v>
      </c>
      <c r="I9" s="62">
        <f t="shared" si="2"/>
        <v>17501.255100000002</v>
      </c>
      <c r="J9" s="1"/>
    </row>
    <row r="10" spans="1:10" x14ac:dyDescent="0.35">
      <c r="A10" s="22" t="s">
        <v>39</v>
      </c>
      <c r="B10" s="82">
        <f>'2025'!B10*1.8</f>
        <v>7020</v>
      </c>
      <c r="C10" s="23">
        <f>'2026'!C10*1.03</f>
        <v>15127.373100000001</v>
      </c>
      <c r="D10" s="23">
        <f t="shared" si="0"/>
        <v>6677.2000000000007</v>
      </c>
      <c r="E10" s="25">
        <f t="shared" si="1"/>
        <v>28824.573100000001</v>
      </c>
      <c r="F10" s="113">
        <f>'2025'!F10*1.8</f>
        <v>13687.2</v>
      </c>
      <c r="G10" s="23">
        <f>'2026'!G10*1.03</f>
        <v>15127.373100000001</v>
      </c>
      <c r="H10" s="24">
        <f>'2026'!H10</f>
        <v>10</v>
      </c>
      <c r="I10" s="62">
        <f t="shared" si="2"/>
        <v>28824.573100000001</v>
      </c>
      <c r="J10" s="1"/>
    </row>
    <row r="11" spans="1:10" x14ac:dyDescent="0.35">
      <c r="A11" s="22" t="s">
        <v>9</v>
      </c>
      <c r="B11" s="82">
        <f>'2025'!B11*1.8</f>
        <v>4680</v>
      </c>
      <c r="C11" s="23">
        <f>'2026'!C11*1.03</f>
        <v>15582.499200000002</v>
      </c>
      <c r="D11" s="23">
        <f t="shared" si="0"/>
        <v>2341.6000000000022</v>
      </c>
      <c r="E11" s="25">
        <f t="shared" si="1"/>
        <v>22604.099200000004</v>
      </c>
      <c r="F11" s="113">
        <f>'2025'!F11*1.8</f>
        <v>6951.6</v>
      </c>
      <c r="G11" s="23">
        <f>'2026'!G11*1.03</f>
        <v>15582.499200000002</v>
      </c>
      <c r="H11" s="24">
        <f>'2026'!H11</f>
        <v>70</v>
      </c>
      <c r="I11" s="62">
        <f t="shared" si="2"/>
        <v>22604.099200000004</v>
      </c>
      <c r="J11" s="1"/>
    </row>
    <row r="12" spans="1:10" x14ac:dyDescent="0.35">
      <c r="A12" s="22" t="s">
        <v>10</v>
      </c>
      <c r="B12" s="82">
        <f>'2025'!B12*1.8</f>
        <v>6480</v>
      </c>
      <c r="C12" s="23">
        <f>'2026'!C12*1.03</f>
        <v>18944.491299999998</v>
      </c>
      <c r="D12" s="23">
        <f t="shared" si="0"/>
        <v>2551.6000000000022</v>
      </c>
      <c r="E12" s="25">
        <f t="shared" si="1"/>
        <v>27976.0913</v>
      </c>
      <c r="F12" s="113">
        <f>'2025'!F12*1.8</f>
        <v>9021.6</v>
      </c>
      <c r="G12" s="23">
        <f>'2026'!G12*1.03</f>
        <v>18944.491299999998</v>
      </c>
      <c r="H12" s="24">
        <f>'2026'!H12</f>
        <v>10</v>
      </c>
      <c r="I12" s="62">
        <f t="shared" si="2"/>
        <v>27976.0913</v>
      </c>
      <c r="J12" s="1"/>
    </row>
    <row r="13" spans="1:10" x14ac:dyDescent="0.35">
      <c r="A13" s="22" t="s">
        <v>31</v>
      </c>
      <c r="B13" s="82">
        <f>'2025'!B13*1.8</f>
        <v>6804</v>
      </c>
      <c r="C13" s="23">
        <f>'2026'!C13*1.03</f>
        <v>18613.490500000004</v>
      </c>
      <c r="D13" s="23">
        <f t="shared" si="0"/>
        <v>1957</v>
      </c>
      <c r="E13" s="25">
        <f t="shared" si="1"/>
        <v>27374.490500000004</v>
      </c>
      <c r="F13" s="113">
        <f>'2025'!F13*1.8</f>
        <v>8631</v>
      </c>
      <c r="G13" s="23">
        <f>'2026'!G13*1.03</f>
        <v>18613.490500000004</v>
      </c>
      <c r="H13" s="24">
        <f>'2026'!H13</f>
        <v>130</v>
      </c>
      <c r="I13" s="62">
        <f t="shared" si="2"/>
        <v>27374.490500000004</v>
      </c>
      <c r="J13" s="1"/>
    </row>
    <row r="14" spans="1:10" x14ac:dyDescent="0.35">
      <c r="A14" s="22" t="s">
        <v>11</v>
      </c>
      <c r="B14" s="82">
        <f>'2025'!B14*1.8</f>
        <v>5220</v>
      </c>
      <c r="C14" s="23">
        <f>'2026'!C14*1.03</f>
        <v>17720.2127</v>
      </c>
      <c r="D14" s="23">
        <f t="shared" si="0"/>
        <v>6478</v>
      </c>
      <c r="E14" s="25">
        <f t="shared" si="1"/>
        <v>29418.2127</v>
      </c>
      <c r="F14" s="113">
        <f>'2025'!F14*1.8</f>
        <v>11673</v>
      </c>
      <c r="G14" s="23">
        <f>'2026'!G14*1.03</f>
        <v>17720.2127</v>
      </c>
      <c r="H14" s="24">
        <f>'2026'!H14</f>
        <v>25</v>
      </c>
      <c r="I14" s="62">
        <f t="shared" si="2"/>
        <v>29418.2127</v>
      </c>
      <c r="J14" s="1"/>
    </row>
    <row r="15" spans="1:10" x14ac:dyDescent="0.35">
      <c r="A15" s="22" t="s">
        <v>40</v>
      </c>
      <c r="B15" s="82">
        <f>'2025'!B15*1.8</f>
        <v>3780</v>
      </c>
      <c r="C15" s="23">
        <f>'2026'!C15*1.03</f>
        <v>10876.346799999999</v>
      </c>
      <c r="D15" s="23">
        <f t="shared" si="0"/>
        <v>3667.5999999999985</v>
      </c>
      <c r="E15" s="25">
        <f t="shared" si="1"/>
        <v>18323.946799999998</v>
      </c>
      <c r="F15" s="113">
        <f>'2025'!F15*1.8</f>
        <v>7437.6</v>
      </c>
      <c r="G15" s="23">
        <f>'2026'!G15*1.03</f>
        <v>10876.346799999999</v>
      </c>
      <c r="H15" s="24">
        <f>'2026'!H15</f>
        <v>10</v>
      </c>
      <c r="I15" s="62">
        <f t="shared" si="2"/>
        <v>18323.946799999998</v>
      </c>
      <c r="J15" s="1"/>
    </row>
    <row r="16" spans="1:10" x14ac:dyDescent="0.35">
      <c r="A16" s="22" t="s">
        <v>12</v>
      </c>
      <c r="B16" s="82">
        <f>'2025'!B16*1.8</f>
        <v>6840</v>
      </c>
      <c r="C16" s="23">
        <f>'2026'!C16*1.03</f>
        <v>18998.597200000004</v>
      </c>
      <c r="D16" s="23">
        <f t="shared" si="0"/>
        <v>4234</v>
      </c>
      <c r="E16" s="25">
        <f t="shared" si="1"/>
        <v>30072.597200000004</v>
      </c>
      <c r="F16" s="113">
        <f>'2025'!F16*1.8</f>
        <v>10944</v>
      </c>
      <c r="G16" s="23">
        <f>'2026'!G16*1.03</f>
        <v>18998.597200000004</v>
      </c>
      <c r="H16" s="24">
        <f>'2026'!H16</f>
        <v>130</v>
      </c>
      <c r="I16" s="62">
        <f t="shared" si="2"/>
        <v>30072.597200000004</v>
      </c>
      <c r="J16" s="1"/>
    </row>
    <row r="17" spans="1:10" x14ac:dyDescent="0.35">
      <c r="A17" s="27" t="s">
        <v>32</v>
      </c>
      <c r="B17" s="82">
        <f>'2025'!B17*1.8</f>
        <v>2880</v>
      </c>
      <c r="C17" s="23">
        <f>'2026'!C17*1.03</f>
        <v>9454.7408000000014</v>
      </c>
      <c r="D17" s="23">
        <f t="shared" si="0"/>
        <v>2321.3999999999996</v>
      </c>
      <c r="E17" s="25">
        <f t="shared" si="1"/>
        <v>14656.140800000001</v>
      </c>
      <c r="F17" s="113">
        <f>'2025'!F17*1.8</f>
        <v>5171.4000000000005</v>
      </c>
      <c r="G17" s="23">
        <f>'2026'!G17*1.03</f>
        <v>9454.7408000000014</v>
      </c>
      <c r="H17" s="24">
        <f>'2026'!H17</f>
        <v>30</v>
      </c>
      <c r="I17" s="62">
        <f t="shared" si="2"/>
        <v>14656.140800000001</v>
      </c>
      <c r="J17" s="1"/>
    </row>
    <row r="18" spans="1:10" x14ac:dyDescent="0.35">
      <c r="A18" s="22" t="s">
        <v>41</v>
      </c>
      <c r="B18" s="82">
        <f>'2025'!B18*1.8</f>
        <v>3240</v>
      </c>
      <c r="C18" s="23">
        <f>'2026'!C18*1.03</f>
        <v>9791.0461000000014</v>
      </c>
      <c r="D18" s="23">
        <f t="shared" si="0"/>
        <v>1675</v>
      </c>
      <c r="E18" s="25">
        <f t="shared" si="1"/>
        <v>14706.046100000001</v>
      </c>
      <c r="F18" s="113">
        <f>'2025'!F18*1.8</f>
        <v>4905</v>
      </c>
      <c r="G18" s="23">
        <f>'2026'!G18*1.03</f>
        <v>9791.0461000000014</v>
      </c>
      <c r="H18" s="24">
        <f>'2026'!H18</f>
        <v>10</v>
      </c>
      <c r="I18" s="62">
        <f t="shared" si="2"/>
        <v>14706.046100000001</v>
      </c>
      <c r="J18" s="1"/>
    </row>
    <row r="19" spans="1:10" ht="15" customHeight="1" x14ac:dyDescent="0.35">
      <c r="A19" s="22" t="s">
        <v>13</v>
      </c>
      <c r="B19" s="82">
        <f>'2025'!B19*1.8</f>
        <v>2970</v>
      </c>
      <c r="C19" s="23">
        <f>'2026'!C19*1.03</f>
        <v>7022.0971000000009</v>
      </c>
      <c r="D19" s="23">
        <f t="shared" si="0"/>
        <v>577.60000000000036</v>
      </c>
      <c r="E19" s="25">
        <f t="shared" si="1"/>
        <v>10569.697100000001</v>
      </c>
      <c r="F19" s="113">
        <f>'2025'!F19*1.8</f>
        <v>3477.6</v>
      </c>
      <c r="G19" s="23">
        <f>'2026'!G19*1.03</f>
        <v>7022.0971000000009</v>
      </c>
      <c r="H19" s="24">
        <f>'2026'!H19</f>
        <v>70</v>
      </c>
      <c r="I19" s="62">
        <f t="shared" si="2"/>
        <v>10569.697100000001</v>
      </c>
      <c r="J19" s="1"/>
    </row>
    <row r="20" spans="1:10" x14ac:dyDescent="0.35">
      <c r="A20" s="22" t="s">
        <v>14</v>
      </c>
      <c r="B20" s="82">
        <f>'2025'!B20*1.8</f>
        <v>3060</v>
      </c>
      <c r="C20" s="23">
        <f>'2026'!C20*1.03</f>
        <v>9731.6357000000007</v>
      </c>
      <c r="D20" s="23">
        <f t="shared" si="0"/>
        <v>467.20000000000073</v>
      </c>
      <c r="E20" s="25">
        <f t="shared" si="1"/>
        <v>13258.835700000001</v>
      </c>
      <c r="F20" s="113">
        <f>'2025'!F20*1.8</f>
        <v>3517.2000000000003</v>
      </c>
      <c r="G20" s="23">
        <f>'2026'!G20*1.03</f>
        <v>9731.6357000000007</v>
      </c>
      <c r="H20" s="24">
        <f>'2026'!H20</f>
        <v>10</v>
      </c>
      <c r="I20" s="62">
        <f t="shared" si="2"/>
        <v>13258.835700000001</v>
      </c>
      <c r="J20" s="1"/>
    </row>
    <row r="21" spans="1:10" x14ac:dyDescent="0.35">
      <c r="A21" s="22" t="s">
        <v>42</v>
      </c>
      <c r="B21" s="82">
        <f>'2025'!B21*1.8</f>
        <v>5580</v>
      </c>
      <c r="C21" s="23">
        <f>'2026'!C21*1.03</f>
        <v>10226.015100000001</v>
      </c>
      <c r="D21" s="23">
        <f t="shared" si="0"/>
        <v>4792.6000000000022</v>
      </c>
      <c r="E21" s="25">
        <f t="shared" si="1"/>
        <v>20598.615100000003</v>
      </c>
      <c r="F21" s="113">
        <f>'2025'!F21*1.8</f>
        <v>10362.6</v>
      </c>
      <c r="G21" s="23">
        <f>'2026'!G21*1.03</f>
        <v>10226.015100000001</v>
      </c>
      <c r="H21" s="24">
        <f>'2026'!H21</f>
        <v>10</v>
      </c>
      <c r="I21" s="62">
        <f t="shared" si="2"/>
        <v>20598.615100000003</v>
      </c>
      <c r="J21" s="1"/>
    </row>
    <row r="22" spans="1:10" ht="15" thickBot="1" x14ac:dyDescent="0.4">
      <c r="A22" s="28" t="s">
        <v>15</v>
      </c>
      <c r="B22" s="116">
        <f>'2025'!B22*1.8</f>
        <v>3600</v>
      </c>
      <c r="C22" s="98">
        <f>'2026'!C22*1.03</f>
        <v>9450.4971999999998</v>
      </c>
      <c r="D22" s="69">
        <f t="shared" si="0"/>
        <v>1614</v>
      </c>
      <c r="E22" s="70">
        <f t="shared" si="1"/>
        <v>14664.4972</v>
      </c>
      <c r="F22" s="60">
        <f>'2025'!F22*1.8</f>
        <v>5184</v>
      </c>
      <c r="G22" s="98">
        <f>'2026'!G22*1.03</f>
        <v>9450.4971999999998</v>
      </c>
      <c r="H22" s="69">
        <f>'2026'!H22</f>
        <v>30</v>
      </c>
      <c r="I22" s="76">
        <f t="shared" si="2"/>
        <v>14664.4972</v>
      </c>
      <c r="J22" s="1"/>
    </row>
    <row r="23" spans="1:10" x14ac:dyDescent="0.35">
      <c r="A23" s="33" t="s">
        <v>16</v>
      </c>
      <c r="B23" s="114">
        <f>'2025'!B23*1.8</f>
        <v>10620</v>
      </c>
      <c r="C23" s="85">
        <f>'2026'!C23*1.03</f>
        <v>53325.077599999997</v>
      </c>
      <c r="D23" s="68">
        <f t="shared" si="0"/>
        <v>2993.4000000000015</v>
      </c>
      <c r="E23" s="65">
        <f t="shared" si="1"/>
        <v>66938.477599999998</v>
      </c>
      <c r="F23" s="112">
        <f>'2025'!F23*1.8</f>
        <v>13523.4</v>
      </c>
      <c r="G23" s="85">
        <f>'2026'!G23*1.03</f>
        <v>53325.077599999997</v>
      </c>
      <c r="H23" s="68">
        <f>'2026'!H23</f>
        <v>90</v>
      </c>
      <c r="I23" s="75">
        <f t="shared" si="2"/>
        <v>66938.477599999998</v>
      </c>
      <c r="J23" s="1"/>
    </row>
    <row r="24" spans="1:10" x14ac:dyDescent="0.35">
      <c r="A24" s="34" t="s">
        <v>17</v>
      </c>
      <c r="B24" s="17">
        <f>'2025'!B24*1.8</f>
        <v>10800</v>
      </c>
      <c r="C24" s="23">
        <f>'2026'!C24*1.03</f>
        <v>51335.890099999997</v>
      </c>
      <c r="D24" s="23">
        <f t="shared" si="0"/>
        <v>6517.5999999999985</v>
      </c>
      <c r="E24" s="25">
        <f t="shared" si="1"/>
        <v>68653.490099999995</v>
      </c>
      <c r="F24" s="113">
        <f>'2025'!F24*1.8</f>
        <v>17157.600000000002</v>
      </c>
      <c r="G24" s="23">
        <f>'2026'!G24*1.03</f>
        <v>51335.890099999997</v>
      </c>
      <c r="H24" s="24">
        <f>'2026'!H24</f>
        <v>160</v>
      </c>
      <c r="I24" s="62">
        <f t="shared" si="2"/>
        <v>68653.490099999995</v>
      </c>
      <c r="J24" s="1"/>
    </row>
    <row r="25" spans="1:10" x14ac:dyDescent="0.35">
      <c r="A25" s="34" t="s">
        <v>18</v>
      </c>
      <c r="B25" s="17">
        <f>'2025'!B25*1.8</f>
        <v>11340</v>
      </c>
      <c r="C25" s="23">
        <f>'2026'!C25*1.03</f>
        <v>50717.385399999999</v>
      </c>
      <c r="D25" s="23">
        <f t="shared" si="0"/>
        <v>8092.1999999999971</v>
      </c>
      <c r="E25" s="25">
        <f t="shared" si="1"/>
        <v>70149.585399999996</v>
      </c>
      <c r="F25" s="113">
        <f>'2025'!F25*1.8</f>
        <v>19132.2</v>
      </c>
      <c r="G25" s="23">
        <f>'2026'!G25*1.03</f>
        <v>50717.385399999999</v>
      </c>
      <c r="H25" s="24">
        <f>'2026'!H25</f>
        <v>300</v>
      </c>
      <c r="I25" s="62">
        <f t="shared" si="2"/>
        <v>70149.585399999996</v>
      </c>
      <c r="J25" s="1"/>
    </row>
    <row r="26" spans="1:10" x14ac:dyDescent="0.35">
      <c r="A26" s="34" t="s">
        <v>19</v>
      </c>
      <c r="B26" s="17">
        <f>'2025'!B26*1.8</f>
        <v>11340</v>
      </c>
      <c r="C26" s="23">
        <f>'2026'!C26*1.03</f>
        <v>62129.486700000001</v>
      </c>
      <c r="D26" s="23">
        <f t="shared" si="0"/>
        <v>3349.0000000000073</v>
      </c>
      <c r="E26" s="25">
        <f t="shared" si="1"/>
        <v>76818.486700000009</v>
      </c>
      <c r="F26" s="113">
        <f>'2025'!F26*1.8</f>
        <v>14679</v>
      </c>
      <c r="G26" s="23">
        <f>'2026'!G26*1.03</f>
        <v>62129.486700000001</v>
      </c>
      <c r="H26" s="24">
        <f>'2026'!H26</f>
        <v>10</v>
      </c>
      <c r="I26" s="62">
        <f t="shared" si="2"/>
        <v>76818.486700000009</v>
      </c>
      <c r="J26" s="1"/>
    </row>
    <row r="27" spans="1:10" x14ac:dyDescent="0.35">
      <c r="A27" s="34" t="s">
        <v>20</v>
      </c>
      <c r="B27" s="17">
        <f>'2025'!B27*1.8</f>
        <v>9000</v>
      </c>
      <c r="C27" s="23">
        <f>'2026'!C27*1.03</f>
        <v>43102.245200000005</v>
      </c>
      <c r="D27" s="23">
        <f t="shared" si="0"/>
        <v>2532.8000000000029</v>
      </c>
      <c r="E27" s="25">
        <f t="shared" si="1"/>
        <v>54635.045200000008</v>
      </c>
      <c r="F27" s="113">
        <f>'2025'!F27*1.8</f>
        <v>11287.800000000001</v>
      </c>
      <c r="G27" s="23">
        <f>'2026'!G27*1.03</f>
        <v>43102.245200000005</v>
      </c>
      <c r="H27" s="24">
        <f>'2026'!H27</f>
        <v>245</v>
      </c>
      <c r="I27" s="62">
        <f t="shared" si="2"/>
        <v>54635.045200000008</v>
      </c>
      <c r="J27" s="1"/>
    </row>
    <row r="28" spans="1:10" x14ac:dyDescent="0.35">
      <c r="A28" s="34" t="s">
        <v>21</v>
      </c>
      <c r="B28" s="17">
        <f>'2025'!B28*1.8</f>
        <v>11880</v>
      </c>
      <c r="C28" s="23">
        <f>'2026'!C28*1.03</f>
        <v>45966.675200000005</v>
      </c>
      <c r="D28" s="23">
        <f t="shared" si="0"/>
        <v>3934</v>
      </c>
      <c r="E28" s="25">
        <f t="shared" si="1"/>
        <v>61780.675200000005</v>
      </c>
      <c r="F28" s="113">
        <f>'2025'!F28*1.8</f>
        <v>15804</v>
      </c>
      <c r="G28" s="23">
        <f>'2026'!G28*1.03</f>
        <v>45966.675200000005</v>
      </c>
      <c r="H28" s="24">
        <f>'2026'!H28</f>
        <v>10</v>
      </c>
      <c r="I28" s="62">
        <f t="shared" si="2"/>
        <v>61780.675200000005</v>
      </c>
      <c r="J28" s="1"/>
    </row>
    <row r="29" spans="1:10" x14ac:dyDescent="0.35">
      <c r="A29" s="34" t="s">
        <v>22</v>
      </c>
      <c r="B29" s="17">
        <f>'2025'!B29*1.8</f>
        <v>11880</v>
      </c>
      <c r="C29" s="23">
        <f>'2026'!C29*1.03</f>
        <v>43785.464800000002</v>
      </c>
      <c r="D29" s="23">
        <f t="shared" si="0"/>
        <v>130</v>
      </c>
      <c r="E29" s="25">
        <f t="shared" si="1"/>
        <v>55795.464800000002</v>
      </c>
      <c r="F29" s="113">
        <f>'2025'!F29*1.8</f>
        <v>11700</v>
      </c>
      <c r="G29" s="23">
        <f>'2026'!G29*1.03</f>
        <v>43785.464800000002</v>
      </c>
      <c r="H29" s="24">
        <f>'2026'!H29</f>
        <v>310</v>
      </c>
      <c r="I29" s="62">
        <f t="shared" si="2"/>
        <v>55795.464800000002</v>
      </c>
      <c r="J29" s="1"/>
    </row>
    <row r="30" spans="1:10" x14ac:dyDescent="0.35">
      <c r="A30" s="34" t="s">
        <v>23</v>
      </c>
      <c r="B30" s="17">
        <f>'2025'!B30*1.8</f>
        <v>12060</v>
      </c>
      <c r="C30" s="23">
        <f>'2026'!C30*1.03</f>
        <v>43475.682000000001</v>
      </c>
      <c r="D30" s="23">
        <f t="shared" si="0"/>
        <v>6671</v>
      </c>
      <c r="E30" s="25">
        <f t="shared" si="1"/>
        <v>62206.682000000001</v>
      </c>
      <c r="F30" s="113">
        <f>'2025'!F30*1.8</f>
        <v>18621</v>
      </c>
      <c r="G30" s="23">
        <f>'2026'!G30*1.03</f>
        <v>43475.682000000001</v>
      </c>
      <c r="H30" s="24">
        <f>'2026'!H30</f>
        <v>110</v>
      </c>
      <c r="I30" s="62">
        <f t="shared" si="2"/>
        <v>62206.682000000001</v>
      </c>
      <c r="J30" s="1"/>
    </row>
    <row r="31" spans="1:10" x14ac:dyDescent="0.35">
      <c r="A31" s="34" t="s">
        <v>24</v>
      </c>
      <c r="B31" s="17">
        <f>'2025'!B31*1.8</f>
        <v>12780</v>
      </c>
      <c r="C31" s="23">
        <f>'2026'!C31*1.03</f>
        <v>50117.976900000001</v>
      </c>
      <c r="D31" s="23">
        <f t="shared" si="0"/>
        <v>5569.5999999999985</v>
      </c>
      <c r="E31" s="25">
        <f t="shared" si="1"/>
        <v>68467.5769</v>
      </c>
      <c r="F31" s="113">
        <f>'2025'!F31*1.8</f>
        <v>18309.600000000002</v>
      </c>
      <c r="G31" s="23">
        <f>'2026'!G31*1.03</f>
        <v>50117.976900000001</v>
      </c>
      <c r="H31" s="24">
        <f>'2026'!H31</f>
        <v>40</v>
      </c>
      <c r="I31" s="62">
        <f t="shared" si="2"/>
        <v>68467.5769</v>
      </c>
      <c r="J31" s="1"/>
    </row>
    <row r="32" spans="1:10" x14ac:dyDescent="0.35">
      <c r="A32" s="34" t="s">
        <v>25</v>
      </c>
      <c r="B32" s="17">
        <f>'2025'!B32*1.8</f>
        <v>10620</v>
      </c>
      <c r="C32" s="23">
        <f>'2026'!C32*1.03</f>
        <v>47178.222999999998</v>
      </c>
      <c r="D32" s="23">
        <f t="shared" si="0"/>
        <v>3008.8000000000029</v>
      </c>
      <c r="E32" s="25">
        <f t="shared" si="1"/>
        <v>60807.023000000001</v>
      </c>
      <c r="F32" s="113">
        <f>'2025'!F32*1.8</f>
        <v>13618.800000000001</v>
      </c>
      <c r="G32" s="23">
        <f>'2026'!G32*1.03</f>
        <v>47178.222999999998</v>
      </c>
      <c r="H32" s="24">
        <f>'2026'!H32</f>
        <v>10</v>
      </c>
      <c r="I32" s="62">
        <f t="shared" si="2"/>
        <v>60807.023000000001</v>
      </c>
      <c r="J32" s="1"/>
    </row>
    <row r="33" spans="1:10" x14ac:dyDescent="0.35">
      <c r="A33" s="34" t="s">
        <v>26</v>
      </c>
      <c r="B33" s="17">
        <f>'2025'!B33*1.8</f>
        <v>9000</v>
      </c>
      <c r="C33" s="23">
        <f>'2026'!C33*1.03</f>
        <v>40394.828399999999</v>
      </c>
      <c r="D33" s="23">
        <f t="shared" si="0"/>
        <v>8070.4000000000015</v>
      </c>
      <c r="E33" s="25">
        <f t="shared" si="1"/>
        <v>57465.2284</v>
      </c>
      <c r="F33" s="113">
        <f>'2025'!F33*1.8</f>
        <v>16916.400000000001</v>
      </c>
      <c r="G33" s="23">
        <f>'2026'!G33*1.03</f>
        <v>40394.828399999999</v>
      </c>
      <c r="H33" s="24">
        <f>'2026'!H33</f>
        <v>154</v>
      </c>
      <c r="I33" s="62">
        <f t="shared" si="2"/>
        <v>57465.2284</v>
      </c>
      <c r="J33" s="1"/>
    </row>
    <row r="34" spans="1:10" x14ac:dyDescent="0.35">
      <c r="A34" s="36" t="s">
        <v>44</v>
      </c>
      <c r="B34" s="17">
        <f>'2025'!B34*1.8</f>
        <v>3726</v>
      </c>
      <c r="C34" s="23">
        <f>'2026'!C34*1.03</f>
        <v>21218</v>
      </c>
      <c r="D34" s="23">
        <f t="shared" si="0"/>
        <v>10</v>
      </c>
      <c r="E34" s="25">
        <f t="shared" si="1"/>
        <v>24954</v>
      </c>
      <c r="F34" s="113">
        <f>'2025'!F34*1.8</f>
        <v>3726</v>
      </c>
      <c r="G34" s="23">
        <f>'2026'!G34*1.03</f>
        <v>21218</v>
      </c>
      <c r="H34" s="24">
        <f>'2026'!H34</f>
        <v>10</v>
      </c>
      <c r="I34" s="62">
        <f t="shared" si="2"/>
        <v>24954</v>
      </c>
      <c r="J34" s="1"/>
    </row>
    <row r="35" spans="1:10" x14ac:dyDescent="0.35">
      <c r="A35" s="34" t="s">
        <v>27</v>
      </c>
      <c r="B35" s="17">
        <f>'2025'!B35*1.8</f>
        <v>10440</v>
      </c>
      <c r="C35" s="23">
        <f>'2026'!C35*1.03</f>
        <v>49235.308100000002</v>
      </c>
      <c r="D35" s="23">
        <f t="shared" si="0"/>
        <v>4402</v>
      </c>
      <c r="E35" s="25">
        <f t="shared" si="1"/>
        <v>64077.308100000002</v>
      </c>
      <c r="F35" s="113">
        <f>'2025'!F35*1.8</f>
        <v>14832</v>
      </c>
      <c r="G35" s="23">
        <f>'2026'!G35*1.03</f>
        <v>49235.308100000002</v>
      </c>
      <c r="H35" s="24">
        <f>'2026'!H35</f>
        <v>10</v>
      </c>
      <c r="I35" s="62">
        <f t="shared" si="2"/>
        <v>64077.308100000002</v>
      </c>
      <c r="J35" s="1"/>
    </row>
    <row r="36" spans="1:10" ht="15" thickBot="1" x14ac:dyDescent="0.4">
      <c r="A36" s="36" t="s">
        <v>28</v>
      </c>
      <c r="B36" s="29">
        <f>'2025'!B36*1.8</f>
        <v>12960</v>
      </c>
      <c r="C36" s="98">
        <f>'2026'!C36*1.03</f>
        <v>50764.065000000002</v>
      </c>
      <c r="D36" s="69">
        <f t="shared" si="0"/>
        <v>6349.8000000000029</v>
      </c>
      <c r="E36" s="70">
        <f t="shared" si="1"/>
        <v>70073.865000000005</v>
      </c>
      <c r="F36" s="60">
        <f>'2025'!F36*1.8</f>
        <v>18919.8</v>
      </c>
      <c r="G36" s="98">
        <f>'2026'!G36*1.03</f>
        <v>50764.065000000002</v>
      </c>
      <c r="H36" s="69">
        <f>'2026'!H36</f>
        <v>390</v>
      </c>
      <c r="I36" s="76">
        <f t="shared" si="2"/>
        <v>70073.865000000005</v>
      </c>
      <c r="J36" s="1"/>
    </row>
    <row r="37" spans="1:10" ht="15" thickBot="1" x14ac:dyDescent="0.4">
      <c r="A37" s="37" t="s">
        <v>43</v>
      </c>
      <c r="B37" s="90">
        <f>'2025'!B37*1.8</f>
        <v>54000</v>
      </c>
      <c r="C37" s="18">
        <f>'2026'!C37*1.03</f>
        <v>47825.372000000003</v>
      </c>
      <c r="D37" s="19">
        <f t="shared" si="0"/>
        <v>100049.20000000001</v>
      </c>
      <c r="E37" s="20">
        <f t="shared" si="1"/>
        <v>201874.57200000001</v>
      </c>
      <c r="F37" s="21">
        <f>'2025'!F37*1.8</f>
        <v>147697.20000000001</v>
      </c>
      <c r="G37" s="18">
        <f>'2026'!G37*1.03</f>
        <v>47825.372000000003</v>
      </c>
      <c r="H37" s="19">
        <f>'2026'!H37</f>
        <v>6352</v>
      </c>
      <c r="I37" s="61">
        <f t="shared" si="2"/>
        <v>201874.57200000001</v>
      </c>
      <c r="J37" s="1"/>
    </row>
    <row r="38" spans="1:10" ht="15" thickBot="1" x14ac:dyDescent="0.4">
      <c r="A38" s="37" t="s">
        <v>37</v>
      </c>
      <c r="B38" s="90">
        <f>'2025'!B38*1.8</f>
        <v>13500</v>
      </c>
      <c r="C38" s="38">
        <v>0</v>
      </c>
      <c r="D38" s="38">
        <f t="shared" si="0"/>
        <v>19010</v>
      </c>
      <c r="E38" s="79">
        <f t="shared" si="1"/>
        <v>32510</v>
      </c>
      <c r="F38" s="38">
        <v>25000</v>
      </c>
      <c r="G38" s="38">
        <v>7000</v>
      </c>
      <c r="H38" s="38">
        <f>'2026'!H38</f>
        <v>510</v>
      </c>
      <c r="I38" s="79">
        <f t="shared" si="2"/>
        <v>32510</v>
      </c>
      <c r="J38" s="1"/>
    </row>
    <row r="39" spans="1:10" ht="15.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5" x14ac:dyDescent="0.35">
      <c r="A41" s="2"/>
      <c r="B41" s="2"/>
      <c r="C41" s="2"/>
      <c r="D41" s="2"/>
      <c r="E41" s="64"/>
      <c r="F41" s="2"/>
      <c r="G41" s="2"/>
      <c r="H41" s="2"/>
      <c r="I41" s="64"/>
      <c r="J41" s="2"/>
    </row>
    <row r="42" spans="1:10" ht="15.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2025</vt:lpstr>
      <vt:lpstr>2026</vt:lpstr>
      <vt:lpstr>2027</vt:lpstr>
      <vt:lpstr>'2025'!Oblast_tisku</vt:lpstr>
    </vt:vector>
  </TitlesOfParts>
  <Company>Městská část Praha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Vojtíšková Lucie (ÚMČ Praha 10)</cp:lastModifiedBy>
  <cp:lastPrinted>2022-12-21T14:45:29Z</cp:lastPrinted>
  <dcterms:created xsi:type="dcterms:W3CDTF">2017-02-22T13:29:41Z</dcterms:created>
  <dcterms:modified xsi:type="dcterms:W3CDTF">2024-12-17T17:57:38Z</dcterms:modified>
</cp:coreProperties>
</file>