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s\Desktop\2021\PO\rozpočet 2022 na web\"/>
    </mc:Choice>
  </mc:AlternateContent>
  <bookViews>
    <workbookView xWindow="0" yWindow="0" windowWidth="28800" windowHeight="11535"/>
  </bookViews>
  <sheets>
    <sheet name=" 2022" sheetId="1" r:id="rId1"/>
    <sheet name="Stř. výhled 2023-2027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D5" i="3"/>
  <c r="B5" i="3"/>
  <c r="D5" i="1"/>
  <c r="B5" i="1"/>
  <c r="D6" i="1"/>
  <c r="B6" i="1"/>
  <c r="D30" i="3"/>
  <c r="B30" i="3"/>
  <c r="D24" i="3"/>
  <c r="B24" i="3"/>
  <c r="D18" i="3"/>
  <c r="B18" i="3"/>
  <c r="D12" i="3"/>
  <c r="B12" i="3"/>
  <c r="D6" i="3"/>
  <c r="B6" i="3"/>
  <c r="I30" i="3" l="1"/>
  <c r="E30" i="3"/>
  <c r="I29" i="3"/>
  <c r="E29" i="3"/>
  <c r="I24" i="3"/>
  <c r="E24" i="3"/>
  <c r="I23" i="3"/>
  <c r="E23" i="3"/>
  <c r="I18" i="3"/>
  <c r="E18" i="3"/>
  <c r="I17" i="3"/>
  <c r="E17" i="3"/>
  <c r="I12" i="3"/>
  <c r="E12" i="3"/>
  <c r="I11" i="3"/>
  <c r="E11" i="3"/>
  <c r="I6" i="3" l="1"/>
  <c r="I5" i="3"/>
  <c r="E6" i="3"/>
  <c r="E5" i="3"/>
  <c r="I6" i="1" l="1"/>
  <c r="I5" i="1"/>
  <c r="E5" i="1"/>
  <c r="E6" i="1" l="1"/>
</calcChain>
</file>

<file path=xl/comments1.xml><?xml version="1.0" encoding="utf-8"?>
<comments xmlns="http://schemas.openxmlformats.org/spreadsheetml/2006/main">
  <authors>
    <author>Uživatel systému Windows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neúčelový a účelový neinvestiční příspěvek od zřizovatele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účtová skupina 50 + 51 + část 52 + 53 + 54 + 55 + 58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comments2.xml><?xml version="1.0" encoding="utf-8"?>
<comments xmlns="http://schemas.openxmlformats.org/spreadsheetml/2006/main">
  <authors>
    <author>Uživatel systému Windows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neúčelový a účelový neinvestiční příspěvek od zřizovatele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účtová skupina 50 + 51 + část 52 + 53 + 54 + 55 + 58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neúčelový a účelový neinvestiční příspěvek od zřizovatele</t>
        </r>
      </text>
    </comment>
    <comment ref="F10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účtová skupina 50 + 51 + část 52 + 53 + 54 + 55 + 58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16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neúčelový a účelový neinvestiční příspěvek od zřizovatele</t>
        </r>
      </text>
    </comment>
    <comment ref="F16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účtová skupina 50 + 51 + část 52 + 53 + 54 + 55 + 58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2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neúčelový a účelový neinvestiční příspěvek od zřizovatele</t>
        </r>
      </text>
    </comment>
    <comment ref="F22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účtová skupina 50 + 51 + část 52 + 53 + 54 + 55 + 58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  <comment ref="B28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neúčelový a účelový neinvestiční příspěvek od zřizovatele</t>
        </r>
      </text>
    </comment>
    <comment ref="F28" authorId="0" shapeId="0">
      <text>
        <r>
          <rPr>
            <b/>
            <sz val="9"/>
            <color indexed="81"/>
            <rFont val="Tahoma"/>
            <charset val="1"/>
          </rPr>
          <t>Uživatel systému Windows:</t>
        </r>
        <r>
          <rPr>
            <sz val="9"/>
            <color indexed="81"/>
            <rFont val="Tahoma"/>
            <charset val="1"/>
          </rPr>
          <t xml:space="preserve">
účtová skupina 50 + 51 + část 52 + 53 + 54 + 55 + 58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  <charset val="238"/>
          </rPr>
          <t>Uživatel systému Windows:</t>
        </r>
        <r>
          <rPr>
            <sz val="9"/>
            <color indexed="81"/>
            <rFont val="Tahoma"/>
            <family val="2"/>
            <charset val="238"/>
          </rPr>
          <t xml:space="preserve">
část účtové skupiny 52 - limit na platy zaměstnanců + OON</t>
        </r>
      </text>
    </comment>
  </commentList>
</comments>
</file>

<file path=xl/sharedStrings.xml><?xml version="1.0" encoding="utf-8"?>
<sst xmlns="http://schemas.openxmlformats.org/spreadsheetml/2006/main" count="68" uniqueCount="18">
  <si>
    <t>Náklady provozní</t>
  </si>
  <si>
    <t>Ostatní náklady</t>
  </si>
  <si>
    <t>Celkem náklady</t>
  </si>
  <si>
    <t>Centrum SOP</t>
  </si>
  <si>
    <t>LDN Vršovice</t>
  </si>
  <si>
    <t>Náklady mzdové + ost. osobní</t>
  </si>
  <si>
    <t>Výnosy z rozpočtu MČ</t>
  </si>
  <si>
    <t>Výnosy z HMP/SR</t>
  </si>
  <si>
    <t>Ostatní výnosy</t>
  </si>
  <si>
    <t>Celkem výnosy</t>
  </si>
  <si>
    <t xml:space="preserve"> </t>
  </si>
  <si>
    <t>Střednědobý výhled nákladů a výnosů zřizovaných PO na r. 2025 (v tis. Kč) - návrh</t>
  </si>
  <si>
    <t>Střednědobý výhled nákladů a výnosů zřizovaných PO na r. 2023-2027</t>
  </si>
  <si>
    <t>Střednědobý výhled nákladů a výnosů zřizovaných PO na r. 2023 (v tis. Kč)</t>
  </si>
  <si>
    <t xml:space="preserve">Střednědobý výhled nákladů a výnosů zřizovaných PO na r. 2024 (v tis. Kč) </t>
  </si>
  <si>
    <t xml:space="preserve">Střednědobý výhled nákladů a výnosů zřizovaných PO na r. 2026 (v tis. Kč) </t>
  </si>
  <si>
    <t xml:space="preserve">Střednědobý výhled nákladů a výnosů zřizovaných PO na r. 2027 (v tis. Kč) </t>
  </si>
  <si>
    <t>Rozpočet nákladů a výnosů zřizovaných PO na rok 2022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</si>
</sst>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Fill="1"/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Měn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J7"/>
  <sheetViews>
    <sheetView tabSelected="1" workbookViewId="0">
      <selection activeCell="H25" sqref="H25"/>
    </sheetView>
  </sheetViews>
  <sheetFormatPr defaultRowHeight="15" x14ac:dyDescent="0.25"/>
  <cols>
    <col min="1" max="9" width="10.7109375" customWidth="1"/>
  </cols>
  <sheetData>
    <row r="3" spans="1:10" ht="18" customHeight="1" x14ac:dyDescent="0.25">
      <c r="A3" s="12" t="s">
        <v>17</v>
      </c>
      <c r="B3" s="12"/>
      <c r="C3" s="12"/>
      <c r="D3" s="12"/>
      <c r="E3" s="12"/>
      <c r="F3" s="12"/>
      <c r="G3" s="12"/>
      <c r="H3" s="12"/>
      <c r="I3" s="12"/>
    </row>
    <row r="4" spans="1:10" ht="36" x14ac:dyDescent="0.25">
      <c r="A4" s="2"/>
      <c r="B4" s="3" t="s">
        <v>6</v>
      </c>
      <c r="C4" s="3" t="s">
        <v>7</v>
      </c>
      <c r="D4" s="3" t="s">
        <v>8</v>
      </c>
      <c r="E4" s="3" t="s">
        <v>9</v>
      </c>
      <c r="F4" s="3" t="s">
        <v>0</v>
      </c>
      <c r="G4" s="3" t="s">
        <v>5</v>
      </c>
      <c r="H4" s="3" t="s">
        <v>1</v>
      </c>
      <c r="I4" s="3" t="s">
        <v>2</v>
      </c>
    </row>
    <row r="5" spans="1:10" ht="24" x14ac:dyDescent="0.25">
      <c r="A5" s="4" t="s">
        <v>3</v>
      </c>
      <c r="B5" s="6">
        <f>83785+100</f>
        <v>83885</v>
      </c>
      <c r="C5" s="6">
        <v>64280</v>
      </c>
      <c r="D5" s="6">
        <f>62958-100</f>
        <v>62858</v>
      </c>
      <c r="E5" s="6">
        <f>SUM(B5:D5)</f>
        <v>211023</v>
      </c>
      <c r="F5" s="6">
        <v>99120</v>
      </c>
      <c r="G5" s="7">
        <v>111903</v>
      </c>
      <c r="H5" s="6">
        <v>0</v>
      </c>
      <c r="I5" s="6">
        <f>SUM(F5:H5)</f>
        <v>211023</v>
      </c>
      <c r="J5" t="s">
        <v>10</v>
      </c>
    </row>
    <row r="6" spans="1:10" ht="24" x14ac:dyDescent="0.25">
      <c r="A6" s="5" t="s">
        <v>4</v>
      </c>
      <c r="B6" s="8">
        <f>2000+50</f>
        <v>2050</v>
      </c>
      <c r="C6" s="8">
        <v>0</v>
      </c>
      <c r="D6" s="8">
        <f>77329.3-50</f>
        <v>77279.3</v>
      </c>
      <c r="E6" s="8">
        <f>SUM(B6:D6)</f>
        <v>79329.3</v>
      </c>
      <c r="F6" s="8">
        <v>33179.300000000003</v>
      </c>
      <c r="G6" s="8">
        <v>46150</v>
      </c>
      <c r="H6" s="8">
        <v>0</v>
      </c>
      <c r="I6" s="8">
        <f>SUM(F6:H6)</f>
        <v>79329.3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</row>
  </sheetData>
  <mergeCells count="1">
    <mergeCell ref="A3:I3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O13" sqref="O13"/>
    </sheetView>
  </sheetViews>
  <sheetFormatPr defaultRowHeight="15" x14ac:dyDescent="0.25"/>
  <cols>
    <col min="1" max="9" width="10.7109375" style="10" customWidth="1"/>
    <col min="10" max="16384" width="9.140625" style="10"/>
  </cols>
  <sheetData>
    <row r="1" spans="1:9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</row>
    <row r="3" spans="1:9" ht="18" customHeight="1" x14ac:dyDescent="0.25">
      <c r="A3" s="12" t="s">
        <v>13</v>
      </c>
      <c r="B3" s="12"/>
      <c r="C3" s="12"/>
      <c r="D3" s="12"/>
      <c r="E3" s="12"/>
      <c r="F3" s="12"/>
      <c r="G3" s="12"/>
      <c r="H3" s="12"/>
      <c r="I3" s="12"/>
    </row>
    <row r="4" spans="1:9" ht="36" x14ac:dyDescent="0.25">
      <c r="A4" s="2"/>
      <c r="B4" s="3" t="s">
        <v>6</v>
      </c>
      <c r="C4" s="3" t="s">
        <v>7</v>
      </c>
      <c r="D4" s="3" t="s">
        <v>8</v>
      </c>
      <c r="E4" s="3" t="s">
        <v>9</v>
      </c>
      <c r="F4" s="3" t="s">
        <v>0</v>
      </c>
      <c r="G4" s="3" t="s">
        <v>5</v>
      </c>
      <c r="H4" s="3" t="s">
        <v>1</v>
      </c>
      <c r="I4" s="3" t="s">
        <v>2</v>
      </c>
    </row>
    <row r="5" spans="1:9" ht="24" x14ac:dyDescent="0.25">
      <c r="A5" s="4" t="s">
        <v>3</v>
      </c>
      <c r="B5" s="9">
        <f>85800+100</f>
        <v>85900</v>
      </c>
      <c r="C5" s="9">
        <f>72000-4500</f>
        <v>67500</v>
      </c>
      <c r="D5" s="9">
        <f>62500-100</f>
        <v>62400</v>
      </c>
      <c r="E5" s="9">
        <f>SUM(B5:D5)</f>
        <v>215800</v>
      </c>
      <c r="F5" s="8">
        <v>100197</v>
      </c>
      <c r="G5" s="8">
        <v>115603</v>
      </c>
      <c r="H5" s="9">
        <v>0</v>
      </c>
      <c r="I5" s="9">
        <f>SUM(F5:H5)</f>
        <v>215800</v>
      </c>
    </row>
    <row r="6" spans="1:9" ht="24" x14ac:dyDescent="0.25">
      <c r="A6" s="5" t="s">
        <v>4</v>
      </c>
      <c r="B6" s="9">
        <f>2000+50</f>
        <v>2050</v>
      </c>
      <c r="C6" s="9">
        <v>0</v>
      </c>
      <c r="D6" s="9">
        <f>83603.3-50</f>
        <v>83553.3</v>
      </c>
      <c r="E6" s="9">
        <f>SUM(B6:D6)</f>
        <v>85603.3</v>
      </c>
      <c r="F6" s="9">
        <v>34838.300000000003</v>
      </c>
      <c r="G6" s="9">
        <v>50765</v>
      </c>
      <c r="H6" s="9">
        <v>0</v>
      </c>
      <c r="I6" s="9">
        <f>SUM(F6:H6)</f>
        <v>85603.3</v>
      </c>
    </row>
    <row r="7" spans="1:9" x14ac:dyDescent="0.25">
      <c r="A7" s="11"/>
      <c r="B7" s="11"/>
      <c r="C7" s="11"/>
      <c r="D7" s="11"/>
      <c r="E7" s="11"/>
      <c r="F7" s="11"/>
      <c r="G7" s="11"/>
      <c r="H7" s="11"/>
      <c r="I7" s="11"/>
    </row>
    <row r="9" spans="1:9" x14ac:dyDescent="0.25">
      <c r="A9" s="12" t="s">
        <v>14</v>
      </c>
      <c r="B9" s="12"/>
      <c r="C9" s="12"/>
      <c r="D9" s="12"/>
      <c r="E9" s="12"/>
      <c r="F9" s="12"/>
      <c r="G9" s="12"/>
      <c r="H9" s="12"/>
      <c r="I9" s="12"/>
    </row>
    <row r="10" spans="1:9" ht="36" x14ac:dyDescent="0.25">
      <c r="A10" s="2"/>
      <c r="B10" s="3" t="s">
        <v>6</v>
      </c>
      <c r="C10" s="3" t="s">
        <v>7</v>
      </c>
      <c r="D10" s="3" t="s">
        <v>8</v>
      </c>
      <c r="E10" s="3" t="s">
        <v>9</v>
      </c>
      <c r="F10" s="3" t="s">
        <v>0</v>
      </c>
      <c r="G10" s="3" t="s">
        <v>5</v>
      </c>
      <c r="H10" s="3" t="s">
        <v>1</v>
      </c>
      <c r="I10" s="3" t="s">
        <v>2</v>
      </c>
    </row>
    <row r="11" spans="1:9" ht="24" x14ac:dyDescent="0.25">
      <c r="A11" s="4" t="s">
        <v>3</v>
      </c>
      <c r="B11" s="9">
        <v>85900</v>
      </c>
      <c r="C11" s="9">
        <v>72500</v>
      </c>
      <c r="D11" s="9">
        <v>62600</v>
      </c>
      <c r="E11" s="9">
        <f>SUM(B11:D11)</f>
        <v>221000</v>
      </c>
      <c r="F11" s="8">
        <v>101697</v>
      </c>
      <c r="G11" s="8">
        <v>119303</v>
      </c>
      <c r="H11" s="9">
        <v>0</v>
      </c>
      <c r="I11" s="9">
        <f>SUM(F11:H11)</f>
        <v>221000</v>
      </c>
    </row>
    <row r="12" spans="1:9" ht="24" x14ac:dyDescent="0.25">
      <c r="A12" s="5" t="s">
        <v>4</v>
      </c>
      <c r="B12" s="9">
        <f>2000+50</f>
        <v>2050</v>
      </c>
      <c r="C12" s="9">
        <v>0</v>
      </c>
      <c r="D12" s="9">
        <f>91118.5-50</f>
        <v>91068.5</v>
      </c>
      <c r="E12" s="9">
        <f>SUM(B12:D12)</f>
        <v>93118.5</v>
      </c>
      <c r="F12" s="9">
        <v>37277</v>
      </c>
      <c r="G12" s="9">
        <v>55841.5</v>
      </c>
      <c r="H12" s="9">
        <v>0</v>
      </c>
      <c r="I12" s="9">
        <f>SUM(F12:H12)</f>
        <v>93118.5</v>
      </c>
    </row>
    <row r="15" spans="1:9" x14ac:dyDescent="0.25">
      <c r="A15" s="12" t="s">
        <v>11</v>
      </c>
      <c r="B15" s="12"/>
      <c r="C15" s="12"/>
      <c r="D15" s="12"/>
      <c r="E15" s="12"/>
      <c r="F15" s="12"/>
      <c r="G15" s="12"/>
      <c r="H15" s="12"/>
      <c r="I15" s="12"/>
    </row>
    <row r="16" spans="1:9" ht="36" x14ac:dyDescent="0.25">
      <c r="A16" s="2"/>
      <c r="B16" s="3" t="s">
        <v>6</v>
      </c>
      <c r="C16" s="3" t="s">
        <v>7</v>
      </c>
      <c r="D16" s="3" t="s">
        <v>8</v>
      </c>
      <c r="E16" s="3" t="s">
        <v>9</v>
      </c>
      <c r="F16" s="3" t="s">
        <v>0</v>
      </c>
      <c r="G16" s="3" t="s">
        <v>5</v>
      </c>
      <c r="H16" s="3" t="s">
        <v>1</v>
      </c>
      <c r="I16" s="3" t="s">
        <v>2</v>
      </c>
    </row>
    <row r="17" spans="1:9" ht="24" x14ac:dyDescent="0.25">
      <c r="A17" s="4" t="s">
        <v>3</v>
      </c>
      <c r="B17" s="9">
        <v>91200</v>
      </c>
      <c r="C17" s="9">
        <v>72500</v>
      </c>
      <c r="D17" s="9">
        <v>62700</v>
      </c>
      <c r="E17" s="9">
        <f>SUM(B17:D17)</f>
        <v>226400</v>
      </c>
      <c r="F17" s="8">
        <v>103397</v>
      </c>
      <c r="G17" s="8">
        <v>123003</v>
      </c>
      <c r="H17" s="9">
        <v>0</v>
      </c>
      <c r="I17" s="9">
        <f>SUM(F17:H17)</f>
        <v>226400</v>
      </c>
    </row>
    <row r="18" spans="1:9" ht="24" x14ac:dyDescent="0.25">
      <c r="A18" s="5" t="s">
        <v>4</v>
      </c>
      <c r="B18" s="9">
        <f>2000+50</f>
        <v>2050</v>
      </c>
      <c r="C18" s="9">
        <v>0</v>
      </c>
      <c r="D18" s="9">
        <f>98195.1-50</f>
        <v>98145.1</v>
      </c>
      <c r="E18" s="9">
        <f>SUM(B18:D18)</f>
        <v>100195.1</v>
      </c>
      <c r="F18" s="9">
        <v>39886.300000000003</v>
      </c>
      <c r="G18" s="9">
        <v>60308.800000000003</v>
      </c>
      <c r="H18" s="9">
        <v>0</v>
      </c>
      <c r="I18" s="9">
        <f>SUM(F18:H18)</f>
        <v>100195.1</v>
      </c>
    </row>
    <row r="21" spans="1:9" x14ac:dyDescent="0.25">
      <c r="A21" s="12" t="s">
        <v>15</v>
      </c>
      <c r="B21" s="12"/>
      <c r="C21" s="12"/>
      <c r="D21" s="12"/>
      <c r="E21" s="12"/>
      <c r="F21" s="12"/>
      <c r="G21" s="12"/>
      <c r="H21" s="12"/>
      <c r="I21" s="12"/>
    </row>
    <row r="22" spans="1:9" ht="36" x14ac:dyDescent="0.25">
      <c r="A22" s="2"/>
      <c r="B22" s="3" t="s">
        <v>6</v>
      </c>
      <c r="C22" s="3" t="s">
        <v>7</v>
      </c>
      <c r="D22" s="3" t="s">
        <v>8</v>
      </c>
      <c r="E22" s="3" t="s">
        <v>9</v>
      </c>
      <c r="F22" s="3" t="s">
        <v>0</v>
      </c>
      <c r="G22" s="3" t="s">
        <v>5</v>
      </c>
      <c r="H22" s="3" t="s">
        <v>1</v>
      </c>
      <c r="I22" s="3" t="s">
        <v>2</v>
      </c>
    </row>
    <row r="23" spans="1:9" ht="24" x14ac:dyDescent="0.25">
      <c r="A23" s="4" t="s">
        <v>3</v>
      </c>
      <c r="B23" s="9">
        <v>95800</v>
      </c>
      <c r="C23" s="9">
        <v>73000</v>
      </c>
      <c r="D23" s="9">
        <v>62800</v>
      </c>
      <c r="E23" s="9">
        <f>SUM(B23:D23)</f>
        <v>231600</v>
      </c>
      <c r="F23" s="8">
        <v>104897</v>
      </c>
      <c r="G23" s="8">
        <v>126703</v>
      </c>
      <c r="H23" s="9">
        <v>0</v>
      </c>
      <c r="I23" s="9">
        <f>SUM(F23:H23)</f>
        <v>231600</v>
      </c>
    </row>
    <row r="24" spans="1:9" ht="24" x14ac:dyDescent="0.25">
      <c r="A24" s="5" t="s">
        <v>4</v>
      </c>
      <c r="B24" s="9">
        <f>2000+50</f>
        <v>2050</v>
      </c>
      <c r="C24" s="9">
        <v>0</v>
      </c>
      <c r="D24" s="9">
        <f>104411.1-50</f>
        <v>104361.1</v>
      </c>
      <c r="E24" s="9">
        <f>SUM(B24:D24)</f>
        <v>106411.1</v>
      </c>
      <c r="F24" s="9">
        <v>41880.699999999997</v>
      </c>
      <c r="G24" s="9">
        <v>64530.400000000001</v>
      </c>
      <c r="H24" s="9">
        <v>0</v>
      </c>
      <c r="I24" s="9">
        <f>SUM(F24:H24)</f>
        <v>106411.1</v>
      </c>
    </row>
    <row r="27" spans="1:9" x14ac:dyDescent="0.25">
      <c r="A27" s="12" t="s">
        <v>16</v>
      </c>
      <c r="B27" s="12"/>
      <c r="C27" s="12"/>
      <c r="D27" s="12"/>
      <c r="E27" s="12"/>
      <c r="F27" s="12"/>
      <c r="G27" s="12"/>
      <c r="H27" s="12"/>
      <c r="I27" s="12"/>
    </row>
    <row r="28" spans="1:9" ht="36" x14ac:dyDescent="0.25">
      <c r="A28" s="2"/>
      <c r="B28" s="3" t="s">
        <v>6</v>
      </c>
      <c r="C28" s="3" t="s">
        <v>7</v>
      </c>
      <c r="D28" s="3" t="s">
        <v>8</v>
      </c>
      <c r="E28" s="3" t="s">
        <v>9</v>
      </c>
      <c r="F28" s="3" t="s">
        <v>0</v>
      </c>
      <c r="G28" s="3" t="s">
        <v>5</v>
      </c>
      <c r="H28" s="3" t="s">
        <v>1</v>
      </c>
      <c r="I28" s="3" t="s">
        <v>2</v>
      </c>
    </row>
    <row r="29" spans="1:9" ht="24" x14ac:dyDescent="0.25">
      <c r="A29" s="4" t="s">
        <v>3</v>
      </c>
      <c r="B29" s="9">
        <v>101000</v>
      </c>
      <c r="C29" s="9">
        <v>73000</v>
      </c>
      <c r="D29" s="9">
        <v>62900</v>
      </c>
      <c r="E29" s="9">
        <f>SUM(B29:D29)</f>
        <v>236900</v>
      </c>
      <c r="F29" s="8">
        <v>106497</v>
      </c>
      <c r="G29" s="8">
        <v>130403</v>
      </c>
      <c r="H29" s="9">
        <v>0</v>
      </c>
      <c r="I29" s="9">
        <f>SUM(F29:H29)</f>
        <v>236900</v>
      </c>
    </row>
    <row r="30" spans="1:9" ht="24" x14ac:dyDescent="0.25">
      <c r="A30" s="5" t="s">
        <v>4</v>
      </c>
      <c r="B30" s="9">
        <f>2000+50</f>
        <v>2050</v>
      </c>
      <c r="C30" s="9">
        <v>0</v>
      </c>
      <c r="D30" s="9">
        <f>111667.6-50</f>
        <v>111617.60000000001</v>
      </c>
      <c r="E30" s="9">
        <f>SUM(B30:D30)</f>
        <v>113667.6</v>
      </c>
      <c r="F30" s="9">
        <v>43974.7</v>
      </c>
      <c r="G30" s="9">
        <v>69692.899999999994</v>
      </c>
      <c r="H30" s="9">
        <v>0</v>
      </c>
      <c r="I30" s="9">
        <f>SUM(F30:H30)</f>
        <v>113667.59999999999</v>
      </c>
    </row>
  </sheetData>
  <mergeCells count="6">
    <mergeCell ref="A27:I27"/>
    <mergeCell ref="A1:I1"/>
    <mergeCell ref="A3:I3"/>
    <mergeCell ref="A9:I9"/>
    <mergeCell ref="A15:I15"/>
    <mergeCell ref="A21:I21"/>
  </mergeCells>
  <pageMargins left="0.70866141732283472" right="0.70866141732283472" top="0.78740157480314965" bottom="0.78740157480314965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 2022</vt:lpstr>
      <vt:lpstr>Stř. výhled 2023-2027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2021-11-19T09:45:16Z</cp:lastPrinted>
  <dcterms:created xsi:type="dcterms:W3CDTF">2019-11-06T08:15:56Z</dcterms:created>
  <dcterms:modified xsi:type="dcterms:W3CDTF">2021-12-20T13:47:57Z</dcterms:modified>
</cp:coreProperties>
</file>