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06-1999\rok 2024\106_Kočí_koncepce školství\"/>
    </mc:Choice>
  </mc:AlternateContent>
  <xr:revisionPtr revIDLastSave="0" documentId="8_{75EEF00C-A197-4C6F-AFA0-60D9E8C001B5}" xr6:coauthVersionLast="47" xr6:coauthVersionMax="47" xr10:uidLastSave="{00000000-0000-0000-0000-000000000000}"/>
  <bookViews>
    <workbookView xWindow="-108" yWindow="-108" windowWidth="23256" windowHeight="12576" xr2:uid="{5110319A-3D97-45B4-ABF4-8C77D7B58F1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4" i="1" l="1"/>
  <c r="F244" i="1"/>
  <c r="E244" i="1"/>
  <c r="D244" i="1"/>
  <c r="G241" i="1"/>
  <c r="G240" i="1"/>
  <c r="H239" i="1"/>
  <c r="F239" i="1"/>
  <c r="E239" i="1"/>
  <c r="D239" i="1"/>
  <c r="G238" i="1"/>
  <c r="H237" i="1"/>
  <c r="F237" i="1"/>
  <c r="E237" i="1"/>
  <c r="D237" i="1"/>
  <c r="H234" i="1"/>
  <c r="G233" i="1"/>
  <c r="H229" i="1"/>
  <c r="F229" i="1"/>
  <c r="F234" i="1" s="1"/>
  <c r="E229" i="1"/>
  <c r="E234" i="1" s="1"/>
  <c r="D229" i="1"/>
  <c r="D234" i="1" s="1"/>
  <c r="G228" i="1"/>
  <c r="G227" i="1"/>
  <c r="G226" i="1"/>
  <c r="H224" i="1"/>
  <c r="F224" i="1"/>
  <c r="G224" i="1" s="1"/>
  <c r="E224" i="1"/>
  <c r="D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80" i="1"/>
  <c r="G179" i="1"/>
  <c r="G178" i="1"/>
  <c r="G176" i="1"/>
  <c r="H171" i="1"/>
  <c r="F171" i="1"/>
  <c r="G171" i="1" s="1"/>
  <c r="E171" i="1"/>
  <c r="D171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H155" i="1"/>
  <c r="H172" i="1" s="1"/>
  <c r="F155" i="1"/>
  <c r="E155" i="1"/>
  <c r="D155" i="1"/>
  <c r="G154" i="1"/>
  <c r="G153" i="1"/>
  <c r="G152" i="1"/>
  <c r="G151" i="1"/>
  <c r="G148" i="1"/>
  <c r="G146" i="1"/>
  <c r="G145" i="1"/>
  <c r="H139" i="1"/>
  <c r="F139" i="1"/>
  <c r="E139" i="1"/>
  <c r="D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8" i="1"/>
  <c r="G117" i="1"/>
  <c r="G103" i="1"/>
  <c r="G100" i="1"/>
  <c r="H96" i="1"/>
  <c r="F96" i="1"/>
  <c r="E96" i="1"/>
  <c r="D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H75" i="1"/>
  <c r="H97" i="1" s="1"/>
  <c r="F75" i="1"/>
  <c r="F97" i="1" s="1"/>
  <c r="E75" i="1"/>
  <c r="D75" i="1"/>
  <c r="D97" i="1" s="1"/>
  <c r="G74" i="1"/>
  <c r="G71" i="1"/>
  <c r="H60" i="1"/>
  <c r="F60" i="1"/>
  <c r="G60" i="1" s="1"/>
  <c r="E60" i="1"/>
  <c r="G58" i="1"/>
  <c r="G56" i="1"/>
  <c r="G55" i="1"/>
  <c r="H52" i="1"/>
  <c r="F52" i="1"/>
  <c r="E52" i="1"/>
  <c r="D52" i="1"/>
  <c r="H47" i="1"/>
  <c r="F47" i="1"/>
  <c r="E47" i="1"/>
  <c r="D47" i="1"/>
  <c r="G45" i="1"/>
  <c r="H44" i="1"/>
  <c r="F44" i="1"/>
  <c r="E44" i="1"/>
  <c r="H41" i="1"/>
  <c r="F41" i="1"/>
  <c r="E41" i="1"/>
  <c r="D41" i="1"/>
  <c r="G40" i="1"/>
  <c r="G38" i="1"/>
  <c r="H37" i="1"/>
  <c r="F37" i="1"/>
  <c r="E37" i="1"/>
  <c r="D37" i="1"/>
  <c r="H34" i="1"/>
  <c r="F34" i="1"/>
  <c r="E34" i="1"/>
  <c r="D34" i="1"/>
  <c r="H32" i="1"/>
  <c r="F32" i="1"/>
  <c r="E32" i="1"/>
  <c r="D32" i="1"/>
  <c r="G31" i="1"/>
  <c r="G30" i="1"/>
  <c r="G29" i="1"/>
  <c r="G28" i="1"/>
  <c r="G27" i="1"/>
  <c r="H26" i="1"/>
  <c r="F26" i="1"/>
  <c r="E26" i="1"/>
  <c r="D26" i="1"/>
  <c r="G25" i="1"/>
  <c r="G23" i="1"/>
  <c r="G22" i="1"/>
  <c r="G21" i="1"/>
  <c r="G19" i="1"/>
  <c r="H18" i="1"/>
  <c r="F18" i="1"/>
  <c r="E18" i="1"/>
  <c r="D18" i="1"/>
  <c r="G17" i="1"/>
  <c r="G26" i="1" l="1"/>
  <c r="G32" i="1"/>
  <c r="G139" i="1"/>
  <c r="G96" i="1"/>
  <c r="G41" i="1"/>
  <c r="E97" i="1"/>
  <c r="G97" i="1" s="1"/>
  <c r="G239" i="1"/>
  <c r="E61" i="1"/>
  <c r="G155" i="1"/>
  <c r="F61" i="1"/>
  <c r="H61" i="1"/>
  <c r="D60" i="1"/>
  <c r="D61" i="1" s="1"/>
  <c r="D172" i="1"/>
  <c r="D245" i="1" s="1"/>
  <c r="E172" i="1"/>
  <c r="G47" i="1"/>
  <c r="H245" i="1"/>
  <c r="G234" i="1"/>
  <c r="G75" i="1"/>
  <c r="G244" i="1"/>
  <c r="G229" i="1"/>
  <c r="F172" i="1"/>
  <c r="G61" i="1"/>
  <c r="G18" i="1"/>
  <c r="E245" i="1" l="1"/>
  <c r="G172" i="1"/>
  <c r="F245" i="1"/>
  <c r="G245" i="1" s="1"/>
</calcChain>
</file>

<file path=xl/sharedStrings.xml><?xml version="1.0" encoding="utf-8"?>
<sst xmlns="http://schemas.openxmlformats.org/spreadsheetml/2006/main" count="377" uniqueCount="319">
  <si>
    <t>č. III/9/1</t>
  </si>
  <si>
    <t xml:space="preserve">0041 - Školství </t>
  </si>
  <si>
    <t>Neinvestiční výdaje</t>
  </si>
  <si>
    <t>v tis. Kč</t>
  </si>
  <si>
    <t>Třídění odvětvové (paragrafy)</t>
  </si>
  <si>
    <t>RS</t>
  </si>
  <si>
    <t>RU</t>
  </si>
  <si>
    <t>Skutečnost</t>
  </si>
  <si>
    <t>% plnění</t>
  </si>
  <si>
    <t xml:space="preserve">Skutečnost </t>
  </si>
  <si>
    <t>ost.záležitosti bydlení,kom.služeb a úz.rozvoje</t>
  </si>
  <si>
    <t>k 31.12.2019</t>
  </si>
  <si>
    <t>k RU</t>
  </si>
  <si>
    <t>k 31.12.2018</t>
  </si>
  <si>
    <t>mateřské školy</t>
  </si>
  <si>
    <t>základní školy</t>
  </si>
  <si>
    <t>školní stravování (ŠJ Vršovická)</t>
  </si>
  <si>
    <t>školy v přírodě</t>
  </si>
  <si>
    <t xml:space="preserve">ostatní záležitosti vzdělávání </t>
  </si>
  <si>
    <t>činnosti knihovnické</t>
  </si>
  <si>
    <t xml:space="preserve">ost.záležitosti kultury </t>
  </si>
  <si>
    <t>převody vlastním fondům v rozpočtech územní úrovně</t>
  </si>
  <si>
    <t xml:space="preserve">školní stravování </t>
  </si>
  <si>
    <t>Třídění druhové (položky)</t>
  </si>
  <si>
    <t>nákup ost. služeb</t>
  </si>
  <si>
    <t>C e l k e m</t>
  </si>
  <si>
    <t>nákup materiálu j.n.</t>
  </si>
  <si>
    <t>konzultační, poradenské a právní služby</t>
  </si>
  <si>
    <t>zpracování dat a služby související s inf. a kom. technologiemi</t>
  </si>
  <si>
    <t>nákup ostatních služeb</t>
  </si>
  <si>
    <t>pohoštění (porady ředitelů MŠ)</t>
  </si>
  <si>
    <t>ostatní poskytované zálohy a jistiny</t>
  </si>
  <si>
    <t>věcné dary</t>
  </si>
  <si>
    <t>C e l k e m  MŠ</t>
  </si>
  <si>
    <t xml:space="preserve">konzultační, poradenské a práv. sl. </t>
  </si>
  <si>
    <t>pohoštění (porady ředitelů ZŠ)</t>
  </si>
  <si>
    <t>C e l k e m  ZŠ</t>
  </si>
  <si>
    <t>drobný hmotný dlouhodobý majetek</t>
  </si>
  <si>
    <t>dary obyvatelstvu</t>
  </si>
  <si>
    <t>pohoštění</t>
  </si>
  <si>
    <t>neinvestiční transfery cizím PO</t>
  </si>
  <si>
    <t>poskytnuté náhrady</t>
  </si>
  <si>
    <t>přev. mezi statut. městy a jejich měst. obvody nebo částmi - výdaje</t>
  </si>
  <si>
    <t>ORG 10343</t>
  </si>
  <si>
    <t>Šablony - MŠ Chmelová (vratka nový ORG)</t>
  </si>
  <si>
    <t>ORG 10587</t>
  </si>
  <si>
    <t>Šablony - MŠ Vladivostocká</t>
  </si>
  <si>
    <t>ORG 10935</t>
  </si>
  <si>
    <t>Šablony - MŠ Chmelová (vratka původní ORG)</t>
  </si>
  <si>
    <t>ORG 10492</t>
  </si>
  <si>
    <t xml:space="preserve">Šablony - ZŠ Brigádníků - vratka </t>
  </si>
  <si>
    <t>ORG 10544</t>
  </si>
  <si>
    <t>ZŠ Vladivostocká</t>
  </si>
  <si>
    <t>236051300000</t>
  </si>
  <si>
    <t>ZŠ Olešská - vybavení</t>
  </si>
  <si>
    <t>ORG 10668</t>
  </si>
  <si>
    <t>Školní obědy pro každé dítě II</t>
  </si>
  <si>
    <t>ORG 10896</t>
  </si>
  <si>
    <t>Školní obědy III</t>
  </si>
  <si>
    <t xml:space="preserve">ZŠ - dotace MHMP vybavení </t>
  </si>
  <si>
    <t>Neinvestiční výdaje celkem</t>
  </si>
  <si>
    <t xml:space="preserve">Neinvestiční příspěvky a granty </t>
  </si>
  <si>
    <t>Právní subjekty</t>
  </si>
  <si>
    <t>MŠ provoz (nové školky)</t>
  </si>
  <si>
    <t>ÚZ  1</t>
  </si>
  <si>
    <t>MŠ - učeb.pomůcky, hračky, materiál</t>
  </si>
  <si>
    <t>ÚZ  2</t>
  </si>
  <si>
    <t xml:space="preserve">MŠ - vybavení </t>
  </si>
  <si>
    <t>ÚZ  3</t>
  </si>
  <si>
    <t>MŠ - mzdové prostředky včetně odvodů</t>
  </si>
  <si>
    <t>ÚZ  4</t>
  </si>
  <si>
    <t>MŠ - asistenti pedagoga</t>
  </si>
  <si>
    <t>ÚZ  5</t>
  </si>
  <si>
    <t>MŠ - výročí vzniku republiky</t>
  </si>
  <si>
    <t>ÚZ  6</t>
  </si>
  <si>
    <t>MŠ - rozvoj dětí (školy)</t>
  </si>
  <si>
    <t>neinv. příspěvky zříz. přísp. org.</t>
  </si>
  <si>
    <t>ORG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</si>
  <si>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</si>
  <si>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</si>
  <si>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</si>
  <si>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</si>
  <si>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</si>
  <si>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</si>
  <si>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</si>
  <si>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</si>
  <si>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</si>
  <si>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</si>
  <si>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</si>
  <si>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</si>
  <si>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</si>
  <si>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Troilová</t>
  </si>
  <si>
    <t>MŠ Tuchorázská</t>
  </si>
  <si>
    <t>MŠ U Roháč.kasáren</t>
  </si>
  <si>
    <t>MŠ U Vršov.nádraží</t>
  </si>
  <si>
    <t>MŠ Ve Stínu</t>
  </si>
  <si>
    <t>MŠ Vladivostocká</t>
  </si>
  <si>
    <t>MŠ Zvonková</t>
  </si>
  <si>
    <t>neinv. transfery zříz. přísp. org.</t>
  </si>
  <si>
    <t>ÚZ  91</t>
  </si>
  <si>
    <t>MŠ - HMP dotace (asistenti)</t>
  </si>
  <si>
    <t>ÚZ  96</t>
  </si>
  <si>
    <t>MŠ - HMP dotace (výplata odměn)</t>
  </si>
  <si>
    <t>ÚZ 98</t>
  </si>
  <si>
    <t>MŠ - HMP dotace (VHP)</t>
  </si>
  <si>
    <t>ORG 10342</t>
  </si>
  <si>
    <t>SR a EU - Šablony MŠ Bajkalská</t>
  </si>
  <si>
    <t>ORG 10366</t>
  </si>
  <si>
    <t>SR a EU - Šablony MŠ U Roháčových kasáren</t>
  </si>
  <si>
    <t>ORG 10463</t>
  </si>
  <si>
    <t>SR a EU - Šablony MŠ Nedvězská</t>
  </si>
  <si>
    <t>ORG 10473</t>
  </si>
  <si>
    <t>SR a EU - Šablony MŠ Štěchovická</t>
  </si>
  <si>
    <t>ORG 10474</t>
  </si>
  <si>
    <t>SR a EU - Šablony MŠ Omská</t>
  </si>
  <si>
    <t>ORG 10493</t>
  </si>
  <si>
    <t>SR a EU - Šablony MŠ Benešovská</t>
  </si>
  <si>
    <t>ORG 10537</t>
  </si>
  <si>
    <t>SR a EU  Šablony MŠ Přetlucká</t>
  </si>
  <si>
    <t>ORG 10538</t>
  </si>
  <si>
    <t>SR a EU - Šablony MŠ Troilova</t>
  </si>
  <si>
    <t>ORG 10584</t>
  </si>
  <si>
    <t>SR a EU - Šablony MŠ Zvonková</t>
  </si>
  <si>
    <t>SR a EU - Šablony MŠ Vladivostocká</t>
  </si>
  <si>
    <t>ORG 10656</t>
  </si>
  <si>
    <t>SR a EU - Šablony MŠ Hřibská</t>
  </si>
  <si>
    <t>ORG 10775</t>
  </si>
  <si>
    <t>SR a EU - Šablony MŠ Magnitogorská</t>
  </si>
  <si>
    <t>ORG 10786</t>
  </si>
  <si>
    <t>SR a EU - Šablony MŠ Mládežnická</t>
  </si>
  <si>
    <t>SR a EU - Školní obědy III</t>
  </si>
  <si>
    <t>SR a EU - Šablony MŠ Chmelová</t>
  </si>
  <si>
    <t>ORG 15006</t>
  </si>
  <si>
    <t>SR a EU - Šablony II MŠ Benešovská</t>
  </si>
  <si>
    <t>ORG 15037</t>
  </si>
  <si>
    <t>SR a EU - Šablony II MŠ Bajkalská</t>
  </si>
  <si>
    <t>- 16 -</t>
  </si>
  <si>
    <t>ORG 15038</t>
  </si>
  <si>
    <t>SR a EU - Šablony II MŠ Přetlucká</t>
  </si>
  <si>
    <t>ORG 15039</t>
  </si>
  <si>
    <t>SR a EU - Šablony II MŠ Tolstého</t>
  </si>
  <si>
    <t>ORG 15071</t>
  </si>
  <si>
    <t>SR a EU - Šablony II MŠ Nedvězská</t>
  </si>
  <si>
    <t>ORG 15107</t>
  </si>
  <si>
    <t>SR a EU - Šablony II MŠ Troilova</t>
  </si>
  <si>
    <t>ORG 15123</t>
  </si>
  <si>
    <t>SR a EU - Šablony II MŠ Hřibská</t>
  </si>
  <si>
    <t>ORG 15130</t>
  </si>
  <si>
    <t>SR a EU - Školní obědy pro každé d.</t>
  </si>
  <si>
    <t>ORG 15165</t>
  </si>
  <si>
    <t>ORG 15212</t>
  </si>
  <si>
    <t>ORG 15267</t>
  </si>
  <si>
    <t>ORG 2451153000000</t>
  </si>
  <si>
    <t>MŠ Přetlucká - Spojujeme svět</t>
  </si>
  <si>
    <t>ORG 2451238000000</t>
  </si>
  <si>
    <t>MŠ Omská - Jak to dělat světově</t>
  </si>
  <si>
    <t>ORG 2451297000000</t>
  </si>
  <si>
    <t>MŠ Dvouletky - Společně si rozumíme</t>
  </si>
  <si>
    <t>ORG 2451257000000</t>
  </si>
  <si>
    <t>MŠ Troilova - Svět v našich srdcích</t>
  </si>
  <si>
    <t>ORG 2661376000000</t>
  </si>
  <si>
    <t>MŠ Benešovská - Začleňování a podpora žáků</t>
  </si>
  <si>
    <t>ORG 2661478000</t>
  </si>
  <si>
    <t>MŠ Chmelová-Začleňování a podp.ž.</t>
  </si>
  <si>
    <t>ORG 2661487000</t>
  </si>
  <si>
    <t>MŠ Nedvězská-Začleň. a podp. žáků</t>
  </si>
  <si>
    <t>ORG 2661556000</t>
  </si>
  <si>
    <t>MŠ Magnitogorská - Výzva 49</t>
  </si>
  <si>
    <t>ORG 2661589000</t>
  </si>
  <si>
    <t>ÚZ 10</t>
  </si>
  <si>
    <t>FRR a vlastní financ. HMP dotací</t>
  </si>
  <si>
    <t>ÚZ 11</t>
  </si>
  <si>
    <t>ZŠ - učební pomůcky,učebnice, materiál</t>
  </si>
  <si>
    <t>ÚZ 12</t>
  </si>
  <si>
    <t>ZŠ - vybavení</t>
  </si>
  <si>
    <t>ÚZ 13</t>
  </si>
  <si>
    <t>ZŠ - výuka AJ - pro 1.a 2.ročník</t>
  </si>
  <si>
    <t>ÚZ 14</t>
  </si>
  <si>
    <t>ZŠ - škola v přírodě</t>
  </si>
  <si>
    <t>ÚZ 15</t>
  </si>
  <si>
    <t>ZŠ - mzdové prostředky včetně odvodů</t>
  </si>
  <si>
    <t>ÚZ 16</t>
  </si>
  <si>
    <t>ZŠ - asistenti pedagoga</t>
  </si>
  <si>
    <t>ÚZ 17</t>
  </si>
  <si>
    <t>ZŠ - zdravý rozvoj žáků (rozvoj školy)</t>
  </si>
  <si>
    <t>ÚZ 18</t>
  </si>
  <si>
    <t>ZŠ - školní psycholog a spec. pedagog</t>
  </si>
  <si>
    <t>ÚZ 19</t>
  </si>
  <si>
    <t>ZŠ - výročí vzniku republiky</t>
  </si>
  <si>
    <t>ORG 2360513000000</t>
  </si>
  <si>
    <t xml:space="preserve">ZŠ Olešská - vybavení (ÚZ 77) - spoluúčast </t>
  </si>
  <si>
    <t>ORG 2360541000</t>
  </si>
  <si>
    <t>ZŠ U Roháč.kasáren-moder.učebny</t>
  </si>
  <si>
    <t>ORG 2540956000000</t>
  </si>
  <si>
    <t>ZŠ Olešská - multimediální učebna</t>
  </si>
  <si>
    <t>ORG 2541141000000</t>
  </si>
  <si>
    <t>ZŠ Olešská - Enviromentální zahrada</t>
  </si>
  <si>
    <t>ZŠ Brigádníků</t>
  </si>
  <si>
    <t>ZŠ Břečťanová</t>
  </si>
  <si>
    <t>ZŠ Gutova</t>
  </si>
  <si>
    <t>ZŠ Hostýnská</t>
  </si>
  <si>
    <t>ZŠ Jakutská</t>
  </si>
  <si>
    <t>ZŠ Karla Čapka, Kodaňská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</si>
  <si>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</si>
  <si>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</si>
  <si>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</si>
  <si>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</si>
  <si>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</si>
  <si>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</si>
  <si>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ZŠ Eden Vladivostocká</t>
  </si>
  <si>
    <t>ZŠ Olešská-vybavení (ÚZ 77) - spol.</t>
  </si>
  <si>
    <t>ORG 2360541000000</t>
  </si>
  <si>
    <t>ZŠ U Roh. kasár. - moder. uč. (ÚZ 77)</t>
  </si>
  <si>
    <t>- 17 -</t>
  </si>
  <si>
    <t>ÚZ 81</t>
  </si>
  <si>
    <t>HMP- Metoda výuky matem.-Abaku</t>
  </si>
  <si>
    <t>ÚZ 91</t>
  </si>
  <si>
    <t>ZŠ - HMP dotace (asistenti)</t>
  </si>
  <si>
    <t>ÚZ 96</t>
  </si>
  <si>
    <t>ZŠ - HMP dotace (výplata odměn)</t>
  </si>
  <si>
    <t>ÚZ 108</t>
  </si>
  <si>
    <t xml:space="preserve">Syst. podpora výuky českého jazyka jako cizího </t>
  </si>
  <si>
    <t>ÚZ 115</t>
  </si>
  <si>
    <t>Primární prevence</t>
  </si>
  <si>
    <t>SR a EU - Šablony ZŠ Brigádníků</t>
  </si>
  <si>
    <t>SR a EU - Šablony ZŠ Vladivostocká</t>
  </si>
  <si>
    <t>ORG 10553</t>
  </si>
  <si>
    <t>SR a EU - Šablony ZŠ Nad Vodovod</t>
  </si>
  <si>
    <t>ORG 10554</t>
  </si>
  <si>
    <t>SR a EU - Šablony ZŠ Jakutská</t>
  </si>
  <si>
    <t>ORG 10583</t>
  </si>
  <si>
    <t xml:space="preserve">SR a EU - Šablony ZŠ Karla Čapka, </t>
  </si>
  <si>
    <t>ORG 10585</t>
  </si>
  <si>
    <t>SR a EU - Šablony ZŠ Gutiva</t>
  </si>
  <si>
    <t>ORG 10586</t>
  </si>
  <si>
    <t>SR a EU - Šablony ZŠ Břečťanová</t>
  </si>
  <si>
    <t>ORG 10636</t>
  </si>
  <si>
    <t>SR a EU - Šablony ZŠ Olešská</t>
  </si>
  <si>
    <t xml:space="preserve">ORG 10648 </t>
  </si>
  <si>
    <t>SR a EU - Šablony ZŠ Hostýnská</t>
  </si>
  <si>
    <t>ORG 10662</t>
  </si>
  <si>
    <t>SR a EU - Šablony ZŠ Švehlova</t>
  </si>
  <si>
    <t>Školní obědy pro každé dítě II.</t>
  </si>
  <si>
    <t>ORG 10708</t>
  </si>
  <si>
    <t>SR a EU - Šablony ZŠ V Rybníčkách</t>
  </si>
  <si>
    <t>ORG 10729</t>
  </si>
  <si>
    <t>SR a EU - Šablony ZŠ U Vršovického</t>
  </si>
  <si>
    <t>ORG 10774</t>
  </si>
  <si>
    <t>SR a EU - Šablony ZŠ U Roháč. kas.</t>
  </si>
  <si>
    <t>SR a EU - Školní obědy III.</t>
  </si>
  <si>
    <t>ORG 0015072000000</t>
  </si>
  <si>
    <t xml:space="preserve">SR a EU Šablony ZŠ Vladivostocká </t>
  </si>
  <si>
    <t>ORG 0015081000000</t>
  </si>
  <si>
    <t xml:space="preserve">SR a EU Šablony ZŠ Brigádníků </t>
  </si>
  <si>
    <t>ORG 0015118000000</t>
  </si>
  <si>
    <t xml:space="preserve">SR a EU šablony ZŠ Jakutská </t>
  </si>
  <si>
    <t>ORG 0015130000</t>
  </si>
  <si>
    <t>ORG 0015151000</t>
  </si>
  <si>
    <t>SR a EU Šablony ZŠ U Vršovického nádraží</t>
  </si>
  <si>
    <t>ORG 0015172000</t>
  </si>
  <si>
    <t>SR a EU Šablony ZŠ Olešská</t>
  </si>
  <si>
    <t>ORG 0015180000</t>
  </si>
  <si>
    <t>SR a EU Šablony ZŠ V Rybníčkách</t>
  </si>
  <si>
    <t>ORG 0015192000</t>
  </si>
  <si>
    <t>SR a EU Šablony ZŠ Břečťanova</t>
  </si>
  <si>
    <t>ORG 0015193000</t>
  </si>
  <si>
    <t>SR a EU Šablony ZŠ U Roháč. kasár.</t>
  </si>
  <si>
    <t>ORG 0015213000</t>
  </si>
  <si>
    <t>SR a EU Šablony ZŠ Švehlova</t>
  </si>
  <si>
    <t>ORG 0015233000</t>
  </si>
  <si>
    <t>SR a EU Šablony ZŠ Nad Vodovod.</t>
  </si>
  <si>
    <t>ORG 0015268000</t>
  </si>
  <si>
    <t>SR a EU Šablony ZŠ Hostýnská</t>
  </si>
  <si>
    <t>ORG 0015269000</t>
  </si>
  <si>
    <t>SR a EU Šablony ZŠ Karla Čapka</t>
  </si>
  <si>
    <t>ORG 0015270000</t>
  </si>
  <si>
    <t>SR a EU Šablony ZŠ Gutova</t>
  </si>
  <si>
    <t>ORG 236051300000</t>
  </si>
  <si>
    <t>ZŠ Olešská - vybavení (MHMP)</t>
  </si>
  <si>
    <t>ORG 236054100000</t>
  </si>
  <si>
    <t xml:space="preserve">ZŠ U Roháč. kasáren - modernizace učebny </t>
  </si>
  <si>
    <t>ORG 2451155000000</t>
  </si>
  <si>
    <t>ZŠ Olešská - Otevřené dveře do Evropy</t>
  </si>
  <si>
    <t>ORG 2451191000000</t>
  </si>
  <si>
    <t>ZŠ Brigádníků - Zvyšování proinkluzivního prostředí v ZŠ</t>
  </si>
  <si>
    <t>ORG 2451289000000</t>
  </si>
  <si>
    <t>ZŠ Švehlova - Společně si rozumíme ZŠŠ</t>
  </si>
  <si>
    <t>ORG 2451294000000</t>
  </si>
  <si>
    <t>ZŠ U Vrš. nádr. - Společně si rozumíme ZŠ UVN</t>
  </si>
  <si>
    <t>ZŠ Brigádníků - Zábava s přírodou</t>
  </si>
  <si>
    <t>ORG 2661377000000</t>
  </si>
  <si>
    <t>ZŠ v Rybníčkách - Začleňování a podpora žáků</t>
  </si>
  <si>
    <t>ORG 2661472000</t>
  </si>
  <si>
    <t>ZŠ Jakutská - Začleňování a podp.ž.</t>
  </si>
  <si>
    <t>ORG 2661516000</t>
  </si>
  <si>
    <t>ZŠ Hostýnská - Multikul. šablony</t>
  </si>
  <si>
    <t>ORG 2661534000</t>
  </si>
  <si>
    <t>ZŠ Karla Čapka - Multikul. šablony</t>
  </si>
  <si>
    <t>ORG 2661535000</t>
  </si>
  <si>
    <t>ZŠ Karla Čapka - Výzva 49</t>
  </si>
  <si>
    <t>ORG 2661612000</t>
  </si>
  <si>
    <t>ZŠ U Vršovic. nádraží - Výzva 49</t>
  </si>
  <si>
    <t>ÚZ 20</t>
  </si>
  <si>
    <t>ŠJ - mzdové prostředky včetně odvodů</t>
  </si>
  <si>
    <t>ÚZ 21</t>
  </si>
  <si>
    <t>ŠJ - modernizace vybavení</t>
  </si>
  <si>
    <t>ORG 46</t>
  </si>
  <si>
    <t>ŠJ U Roháčových kasáren p.o.</t>
  </si>
  <si>
    <t xml:space="preserve">C e l k e m  </t>
  </si>
  <si>
    <t>- 18 -</t>
  </si>
  <si>
    <t>neinv.transfery zřízeným přísp.org.</t>
  </si>
  <si>
    <t>odměny pracovníků ve školství</t>
  </si>
  <si>
    <t>C e l k e m  ŠJ</t>
  </si>
  <si>
    <t>ŠJ - HMP dotace (výplata odměn)</t>
  </si>
  <si>
    <t>neinvestiční trasnfery cizím PO</t>
  </si>
  <si>
    <t>nein.příspěvky zříz.přísp.org. (KD Barikádníků)</t>
  </si>
  <si>
    <t>ÚZ 30</t>
  </si>
  <si>
    <t>mzdové prostř. vč. odvodů (KD Barikádníků)</t>
  </si>
  <si>
    <t>C e l k e m provozní příspěvky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</si>
</sst>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165" fontId="13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1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3" fontId="7" fillId="0" borderId="12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3" fontId="1" fillId="0" borderId="15" xfId="0" applyNumberFormat="1" applyFont="1" applyBorder="1"/>
    <xf numFmtId="164" fontId="1" fillId="0" borderId="6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/>
    <xf numFmtId="0" fontId="5" fillId="0" borderId="18" xfId="0" applyFont="1" applyBorder="1"/>
    <xf numFmtId="0" fontId="1" fillId="0" borderId="18" xfId="0" applyFont="1" applyBorder="1"/>
    <xf numFmtId="3" fontId="6" fillId="0" borderId="19" xfId="0" applyNumberFormat="1" applyFont="1" applyBorder="1"/>
    <xf numFmtId="3" fontId="5" fillId="0" borderId="19" xfId="0" applyNumberFormat="1" applyFont="1" applyBorder="1"/>
    <xf numFmtId="164" fontId="5" fillId="0" borderId="19" xfId="0" applyNumberFormat="1" applyFont="1" applyBorder="1"/>
    <xf numFmtId="3" fontId="5" fillId="0" borderId="20" xfId="0" applyNumberFormat="1" applyFont="1" applyBorder="1"/>
    <xf numFmtId="0" fontId="1" fillId="0" borderId="21" xfId="0" applyFont="1" applyBorder="1" applyAlignment="1">
      <alignment horizontal="left"/>
    </xf>
    <xf numFmtId="0" fontId="1" fillId="0" borderId="22" xfId="0" applyFont="1" applyBorder="1"/>
    <xf numFmtId="3" fontId="1" fillId="0" borderId="12" xfId="0" applyNumberFormat="1" applyFont="1" applyBorder="1"/>
    <xf numFmtId="0" fontId="5" fillId="0" borderId="23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/>
    <xf numFmtId="3" fontId="6" fillId="0" borderId="26" xfId="0" applyNumberFormat="1" applyFont="1" applyBorder="1"/>
    <xf numFmtId="164" fontId="6" fillId="0" borderId="26" xfId="0" applyNumberFormat="1" applyFont="1" applyBorder="1"/>
    <xf numFmtId="3" fontId="6" fillId="0" borderId="27" xfId="0" applyNumberFormat="1" applyFont="1" applyBorder="1"/>
    <xf numFmtId="0" fontId="1" fillId="0" borderId="23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3" fontId="1" fillId="0" borderId="6" xfId="0" applyNumberFormat="1" applyFont="1" applyBorder="1"/>
    <xf numFmtId="3" fontId="1" fillId="0" borderId="29" xfId="0" applyNumberFormat="1" applyFont="1" applyBorder="1"/>
    <xf numFmtId="0" fontId="1" fillId="0" borderId="30" xfId="0" applyFont="1" applyBorder="1"/>
    <xf numFmtId="0" fontId="5" fillId="0" borderId="17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/>
    <xf numFmtId="0" fontId="1" fillId="0" borderId="23" xfId="0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0" fontId="1" fillId="2" borderId="22" xfId="0" applyFont="1" applyFill="1" applyBorder="1"/>
    <xf numFmtId="3" fontId="1" fillId="2" borderId="6" xfId="0" applyNumberFormat="1" applyFont="1" applyFill="1" applyBorder="1"/>
    <xf numFmtId="164" fontId="1" fillId="2" borderId="6" xfId="0" applyNumberFormat="1" applyFont="1" applyFill="1" applyBorder="1"/>
    <xf numFmtId="3" fontId="1" fillId="2" borderId="29" xfId="0" applyNumberFormat="1" applyFont="1" applyFill="1" applyBorder="1"/>
    <xf numFmtId="0" fontId="6" fillId="0" borderId="26" xfId="0" applyFont="1" applyBorder="1"/>
    <xf numFmtId="0" fontId="1" fillId="0" borderId="36" xfId="0" applyFont="1" applyBorder="1" applyAlignment="1">
      <alignment horizontal="left"/>
    </xf>
    <xf numFmtId="164" fontId="1" fillId="0" borderId="12" xfId="0" applyNumberFormat="1" applyFont="1" applyBorder="1"/>
    <xf numFmtId="3" fontId="1" fillId="0" borderId="13" xfId="0" applyNumberFormat="1" applyFont="1" applyBorder="1"/>
    <xf numFmtId="0" fontId="9" fillId="0" borderId="37" xfId="0" applyFont="1" applyBorder="1" applyAlignment="1">
      <alignment horizontal="left"/>
    </xf>
    <xf numFmtId="0" fontId="1" fillId="2" borderId="10" xfId="0" applyFont="1" applyFill="1" applyBorder="1"/>
    <xf numFmtId="164" fontId="1" fillId="0" borderId="15" xfId="0" applyNumberFormat="1" applyFont="1" applyBorder="1"/>
    <xf numFmtId="0" fontId="9" fillId="0" borderId="38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1" fillId="2" borderId="6" xfId="0" applyFont="1" applyFill="1" applyBorder="1"/>
    <xf numFmtId="0" fontId="6" fillId="2" borderId="26" xfId="0" applyFont="1" applyFill="1" applyBorder="1"/>
    <xf numFmtId="0" fontId="10" fillId="0" borderId="5" xfId="0" applyFont="1" applyBorder="1" applyAlignment="1">
      <alignment horizontal="left"/>
    </xf>
    <xf numFmtId="0" fontId="9" fillId="0" borderId="15" xfId="0" applyFont="1" applyBorder="1"/>
    <xf numFmtId="0" fontId="1" fillId="2" borderId="2" xfId="0" applyFont="1" applyFill="1" applyBorder="1"/>
    <xf numFmtId="0" fontId="9" fillId="2" borderId="10" xfId="0" applyFont="1" applyFill="1" applyBorder="1"/>
    <xf numFmtId="3" fontId="9" fillId="0" borderId="15" xfId="0" applyNumberFormat="1" applyFont="1" applyBorder="1"/>
    <xf numFmtId="0" fontId="9" fillId="0" borderId="38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49" fontId="9" fillId="0" borderId="38" xfId="0" applyNumberFormat="1" applyFont="1" applyBorder="1" applyAlignment="1">
      <alignment horizontal="center"/>
    </xf>
    <xf numFmtId="49" fontId="9" fillId="0" borderId="21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5" fillId="0" borderId="15" xfId="0" applyFont="1" applyBorder="1"/>
    <xf numFmtId="0" fontId="1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1" fillId="0" borderId="40" xfId="0" applyFont="1" applyBorder="1"/>
    <xf numFmtId="3" fontId="11" fillId="0" borderId="41" xfId="0" applyNumberFormat="1" applyFont="1" applyBorder="1"/>
    <xf numFmtId="164" fontId="11" fillId="0" borderId="41" xfId="0" applyNumberFormat="1" applyFont="1" applyBorder="1"/>
    <xf numFmtId="3" fontId="11" fillId="0" borderId="42" xfId="0" applyNumberFormat="1" applyFont="1" applyBorder="1"/>
    <xf numFmtId="0" fontId="11" fillId="0" borderId="0" xfId="0" applyFont="1" applyAlignment="1">
      <alignment horizontal="left"/>
    </xf>
    <xf numFmtId="0" fontId="5" fillId="0" borderId="0" xfId="0" applyFont="1"/>
    <xf numFmtId="0" fontId="7" fillId="0" borderId="43" xfId="0" applyFont="1" applyBorder="1" applyAlignment="1">
      <alignment horizontal="left"/>
    </xf>
    <xf numFmtId="0" fontId="1" fillId="0" borderId="44" xfId="0" applyFont="1" applyBorder="1"/>
    <xf numFmtId="0" fontId="1" fillId="0" borderId="45" xfId="0" applyFont="1" applyBorder="1"/>
    <xf numFmtId="0" fontId="5" fillId="0" borderId="4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2" xfId="0" applyFont="1" applyBorder="1"/>
    <xf numFmtId="0" fontId="1" fillId="0" borderId="4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5" fillId="0" borderId="14" xfId="0" applyFont="1" applyBorder="1"/>
    <xf numFmtId="3" fontId="5" fillId="0" borderId="15" xfId="0" applyNumberFormat="1" applyFont="1" applyBorder="1"/>
    <xf numFmtId="164" fontId="5" fillId="0" borderId="15" xfId="0" applyNumberFormat="1" applyFont="1" applyBorder="1"/>
    <xf numFmtId="3" fontId="5" fillId="0" borderId="16" xfId="0" applyNumberFormat="1" applyFont="1" applyBorder="1"/>
    <xf numFmtId="0" fontId="5" fillId="0" borderId="47" xfId="0" applyFont="1" applyBorder="1" applyAlignment="1">
      <alignment horizontal="left"/>
    </xf>
    <xf numFmtId="0" fontId="1" fillId="0" borderId="14" xfId="0" applyFont="1" applyBorder="1"/>
    <xf numFmtId="0" fontId="5" fillId="0" borderId="38" xfId="0" applyFont="1" applyBorder="1" applyAlignment="1">
      <alignment horizontal="left"/>
    </xf>
    <xf numFmtId="0" fontId="5" fillId="0" borderId="6" xfId="0" applyFont="1" applyBorder="1"/>
    <xf numFmtId="0" fontId="5" fillId="0" borderId="21" xfId="0" applyFont="1" applyBorder="1"/>
    <xf numFmtId="3" fontId="5" fillId="0" borderId="6" xfId="0" applyNumberFormat="1" applyFont="1" applyBorder="1"/>
    <xf numFmtId="164" fontId="5" fillId="0" borderId="6" xfId="0" applyNumberFormat="1" applyFont="1" applyBorder="1"/>
    <xf numFmtId="3" fontId="5" fillId="0" borderId="29" xfId="0" applyNumberFormat="1" applyFont="1" applyBorder="1"/>
    <xf numFmtId="0" fontId="12" fillId="0" borderId="17" xfId="0" applyFont="1" applyBorder="1" applyAlignment="1">
      <alignment horizontal="left"/>
    </xf>
    <xf numFmtId="0" fontId="12" fillId="0" borderId="18" xfId="0" applyFont="1" applyBorder="1"/>
    <xf numFmtId="3" fontId="12" fillId="0" borderId="19" xfId="0" applyNumberFormat="1" applyFont="1" applyBorder="1"/>
    <xf numFmtId="164" fontId="12" fillId="0" borderId="19" xfId="0" applyNumberFormat="1" applyFont="1" applyBorder="1"/>
    <xf numFmtId="3" fontId="6" fillId="0" borderId="20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2" xfId="0" applyFont="1" applyBorder="1"/>
    <xf numFmtId="0" fontId="5" fillId="0" borderId="36" xfId="0" applyFont="1" applyBorder="1"/>
    <xf numFmtId="3" fontId="12" fillId="0" borderId="12" xfId="0" applyNumberFormat="1" applyFont="1" applyBorder="1"/>
    <xf numFmtId="164" fontId="12" fillId="0" borderId="12" xfId="0" applyNumberFormat="1" applyFont="1" applyBorder="1"/>
    <xf numFmtId="3" fontId="6" fillId="0" borderId="13" xfId="0" applyNumberFormat="1" applyFont="1" applyBorder="1"/>
    <xf numFmtId="0" fontId="1" fillId="0" borderId="9" xfId="0" applyFont="1" applyBorder="1" applyAlignment="1">
      <alignment horizontal="left"/>
    </xf>
    <xf numFmtId="0" fontId="1" fillId="0" borderId="15" xfId="0" applyFont="1" applyBorder="1"/>
    <xf numFmtId="0" fontId="1" fillId="0" borderId="21" xfId="0" applyFont="1" applyBorder="1"/>
    <xf numFmtId="0" fontId="1" fillId="0" borderId="38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4" xfId="0" applyFont="1" applyBorder="1"/>
    <xf numFmtId="164" fontId="1" fillId="0" borderId="34" xfId="0" applyNumberFormat="1" applyFont="1" applyBorder="1"/>
    <xf numFmtId="0" fontId="2" fillId="0" borderId="39" xfId="0" applyFont="1" applyBorder="1" applyAlignment="1">
      <alignment horizontal="left"/>
    </xf>
    <xf numFmtId="0" fontId="6" fillId="0" borderId="40" xfId="0" applyFont="1" applyBorder="1"/>
    <xf numFmtId="0" fontId="2" fillId="0" borderId="40" xfId="0" applyFont="1" applyBorder="1"/>
    <xf numFmtId="3" fontId="6" fillId="0" borderId="41" xfId="0" applyNumberFormat="1" applyFont="1" applyBorder="1"/>
    <xf numFmtId="164" fontId="12" fillId="0" borderId="41" xfId="0" applyNumberFormat="1" applyFont="1" applyBorder="1"/>
    <xf numFmtId="3" fontId="6" fillId="0" borderId="42" xfId="0" applyNumberFormat="1" applyFont="1" applyBorder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3" fontId="6" fillId="0" borderId="0" xfId="0" applyNumberFormat="1" applyFont="1"/>
    <xf numFmtId="164" fontId="12" fillId="0" borderId="0" xfId="0" applyNumberFormat="1" applyFont="1"/>
    <xf numFmtId="0" fontId="9" fillId="0" borderId="1" xfId="0" applyFont="1" applyBorder="1" applyAlignment="1">
      <alignment horizontal="left"/>
    </xf>
    <xf numFmtId="0" fontId="9" fillId="0" borderId="36" xfId="0" applyFont="1" applyBorder="1"/>
    <xf numFmtId="0" fontId="12" fillId="0" borderId="25" xfId="0" applyFont="1" applyBorder="1"/>
    <xf numFmtId="0" fontId="2" fillId="0" borderId="28" xfId="0" applyFont="1" applyBorder="1" applyAlignment="1">
      <alignment horizontal="left"/>
    </xf>
    <xf numFmtId="0" fontId="2" fillId="0" borderId="25" xfId="0" applyFont="1" applyBorder="1"/>
    <xf numFmtId="0" fontId="10" fillId="0" borderId="11" xfId="0" applyFont="1" applyBorder="1" applyAlignment="1">
      <alignment horizontal="left"/>
    </xf>
    <xf numFmtId="0" fontId="1" fillId="0" borderId="12" xfId="0" applyFont="1" applyBorder="1"/>
    <xf numFmtId="0" fontId="1" fillId="0" borderId="17" xfId="0" applyFont="1" applyBorder="1" applyAlignment="1">
      <alignment horizontal="left"/>
    </xf>
    <xf numFmtId="0" fontId="5" fillId="0" borderId="19" xfId="0" applyFont="1" applyBorder="1"/>
    <xf numFmtId="0" fontId="5" fillId="0" borderId="24" xfId="0" applyFont="1" applyBorder="1"/>
    <xf numFmtId="3" fontId="10" fillId="0" borderId="19" xfId="0" applyNumberFormat="1" applyFont="1" applyBorder="1"/>
    <xf numFmtId="164" fontId="10" fillId="0" borderId="26" xfId="0" applyNumberFormat="1" applyFont="1" applyBorder="1"/>
    <xf numFmtId="49" fontId="2" fillId="0" borderId="0" xfId="0" applyNumberFormat="1" applyFont="1" applyAlignment="1">
      <alignment horizontal="center"/>
    </xf>
    <xf numFmtId="0" fontId="5" fillId="0" borderId="48" xfId="0" applyFont="1" applyBorder="1" applyAlignment="1">
      <alignment horizontal="left"/>
    </xf>
    <xf numFmtId="0" fontId="5" fillId="0" borderId="26" xfId="0" applyFont="1" applyBorder="1"/>
    <xf numFmtId="0" fontId="5" fillId="0" borderId="31" xfId="0" applyFont="1" applyBorder="1"/>
    <xf numFmtId="3" fontId="5" fillId="0" borderId="26" xfId="0" applyNumberFormat="1" applyFont="1" applyBorder="1"/>
    <xf numFmtId="164" fontId="5" fillId="0" borderId="26" xfId="0" applyNumberFormat="1" applyFont="1" applyBorder="1"/>
    <xf numFmtId="3" fontId="5" fillId="0" borderId="27" xfId="0" applyNumberFormat="1" applyFont="1" applyBorder="1"/>
    <xf numFmtId="0" fontId="5" fillId="0" borderId="49" xfId="0" applyFont="1" applyBorder="1" applyAlignment="1">
      <alignment horizontal="left"/>
    </xf>
    <xf numFmtId="0" fontId="5" fillId="0" borderId="34" xfId="0" applyFont="1" applyBorder="1"/>
    <xf numFmtId="0" fontId="5" fillId="0" borderId="32" xfId="0" applyFont="1" applyBorder="1"/>
    <xf numFmtId="3" fontId="5" fillId="0" borderId="34" xfId="0" applyNumberFormat="1" applyFont="1" applyBorder="1"/>
    <xf numFmtId="164" fontId="5" fillId="0" borderId="34" xfId="0" applyNumberFormat="1" applyFont="1" applyBorder="1"/>
    <xf numFmtId="3" fontId="5" fillId="0" borderId="35" xfId="0" applyNumberFormat="1" applyFont="1" applyBorder="1"/>
    <xf numFmtId="0" fontId="2" fillId="0" borderId="17" xfId="0" applyFont="1" applyBorder="1" applyAlignment="1">
      <alignment horizontal="left"/>
    </xf>
    <xf numFmtId="0" fontId="6" fillId="0" borderId="18" xfId="0" applyFont="1" applyBorder="1"/>
    <xf numFmtId="0" fontId="2" fillId="0" borderId="18" xfId="0" applyFont="1" applyBorder="1"/>
    <xf numFmtId="164" fontId="6" fillId="0" borderId="19" xfId="0" applyNumberFormat="1" applyFont="1" applyBorder="1"/>
  </cellXfs>
  <cellStyles count="3">
    <cellStyle name="Čárka 4" xfId="2" xr:uid="{55A04D4F-DD48-4CE5-97B8-CADF64BB0B37}"/>
    <cellStyle name="Normální" xfId="0" builtinId="0"/>
    <cellStyle name="Normální 8" xfId="1" xr:uid="{0E870868-E6E4-4BD4-9573-03F105B17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97A5-EC4A-434B-A0C2-64D2B6F876B2}">
  <dimension ref="A1:H245"/>
  <sheetViews>
    <sheetView tabSelected="1" workbookViewId="0">
      <selection activeCell="C250" sqref="C250"/>
    </sheetView>
  </sheetViews>
  <sheetFormatPr defaultRowHeight="14.4" x14ac:dyDescent="0.3"/>
  <cols>
    <col min="1" max="1" width="8.88671875" customWidth="1"/>
    <col min="2" max="2" width="42.44140625" bestFit="1" customWidth="1"/>
    <col min="3" max="3" width="52.21875" bestFit="1" customWidth="1"/>
    <col min="4" max="5" width="7.5546875" bestFit="1" customWidth="1"/>
    <col min="6" max="6" width="12" bestFit="1" customWidth="1"/>
    <col min="7" max="7" width="16.6640625" bestFit="1" customWidth="1"/>
    <col min="8" max="8" width="12" bestFit="1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2" t="s">
        <v>0</v>
      </c>
    </row>
    <row r="2" spans="1:8" ht="18" x14ac:dyDescent="0.35">
      <c r="A2" s="3" t="s">
        <v>1</v>
      </c>
      <c r="B2" s="1"/>
      <c r="C2" s="4"/>
      <c r="D2" s="5"/>
      <c r="E2" s="5"/>
      <c r="F2" s="5"/>
      <c r="G2" s="4"/>
      <c r="H2" s="5"/>
    </row>
    <row r="3" spans="1:8" x14ac:dyDescent="0.3">
      <c r="A3" s="6"/>
      <c r="B3" s="1"/>
      <c r="C3" s="1"/>
      <c r="D3" s="5"/>
      <c r="E3" s="5"/>
      <c r="F3" s="5"/>
      <c r="G3" s="1"/>
      <c r="H3" s="5"/>
    </row>
    <row r="4" spans="1:8" ht="15" thickBot="1" x14ac:dyDescent="0.35">
      <c r="A4" s="7" t="s">
        <v>2</v>
      </c>
      <c r="B4" s="8"/>
      <c r="C4" s="1"/>
      <c r="D4" s="1"/>
      <c r="E4" s="1"/>
      <c r="F4" s="9"/>
      <c r="G4" s="10"/>
      <c r="H4" s="11" t="s">
        <v>3</v>
      </c>
    </row>
    <row r="5" spans="1:8" x14ac:dyDescent="0.3">
      <c r="A5" s="12" t="s">
        <v>4</v>
      </c>
      <c r="B5" s="13"/>
      <c r="C5" s="14"/>
      <c r="D5" s="15" t="s">
        <v>5</v>
      </c>
      <c r="E5" s="15" t="s">
        <v>6</v>
      </c>
      <c r="F5" s="15" t="s">
        <v>7</v>
      </c>
      <c r="G5" s="15" t="s">
        <v>8</v>
      </c>
      <c r="H5" s="16" t="s">
        <v>9</v>
      </c>
    </row>
    <row r="6" spans="1:8" x14ac:dyDescent="0.3">
      <c r="A6" s="17">
        <v>3699</v>
      </c>
      <c r="B6" s="18" t="s">
        <v>10</v>
      </c>
      <c r="C6" s="18"/>
      <c r="D6" s="19">
        <v>2019</v>
      </c>
      <c r="E6" s="19">
        <v>2019</v>
      </c>
      <c r="F6" s="19" t="s">
        <v>11</v>
      </c>
      <c r="G6" s="19" t="s">
        <v>12</v>
      </c>
      <c r="H6" s="20" t="s">
        <v>13</v>
      </c>
    </row>
    <row r="7" spans="1:8" x14ac:dyDescent="0.3">
      <c r="A7" s="17">
        <v>3111</v>
      </c>
      <c r="B7" s="21" t="s">
        <v>14</v>
      </c>
      <c r="C7" s="18"/>
      <c r="D7" s="19"/>
      <c r="E7" s="19"/>
      <c r="F7" s="19"/>
      <c r="G7" s="19"/>
      <c r="H7" s="20"/>
    </row>
    <row r="8" spans="1:8" x14ac:dyDescent="0.3">
      <c r="A8" s="17">
        <v>3113</v>
      </c>
      <c r="B8" s="21" t="s">
        <v>15</v>
      </c>
      <c r="C8" s="18"/>
      <c r="D8" s="19"/>
      <c r="E8" s="19"/>
      <c r="F8" s="19"/>
      <c r="G8" s="19"/>
      <c r="H8" s="20"/>
    </row>
    <row r="9" spans="1:8" x14ac:dyDescent="0.3">
      <c r="A9" s="17">
        <v>3141</v>
      </c>
      <c r="B9" s="21" t="s">
        <v>16</v>
      </c>
      <c r="C9" s="18"/>
      <c r="D9" s="19"/>
      <c r="E9" s="19"/>
      <c r="F9" s="19"/>
      <c r="G9" s="19"/>
      <c r="H9" s="20"/>
    </row>
    <row r="10" spans="1:8" x14ac:dyDescent="0.3">
      <c r="A10" s="17">
        <v>3144</v>
      </c>
      <c r="B10" s="21" t="s">
        <v>17</v>
      </c>
      <c r="C10" s="18"/>
      <c r="D10" s="19"/>
      <c r="E10" s="19"/>
      <c r="F10" s="19"/>
      <c r="G10" s="19"/>
      <c r="H10" s="20"/>
    </row>
    <row r="11" spans="1:8" x14ac:dyDescent="0.3">
      <c r="A11" s="17">
        <v>3299</v>
      </c>
      <c r="B11" s="21" t="s">
        <v>18</v>
      </c>
      <c r="C11" s="18"/>
      <c r="D11" s="19"/>
      <c r="E11" s="19"/>
      <c r="F11" s="19"/>
      <c r="G11" s="19"/>
      <c r="H11" s="20"/>
    </row>
    <row r="12" spans="1:8" x14ac:dyDescent="0.3">
      <c r="A12" s="17">
        <v>3314</v>
      </c>
      <c r="B12" s="21" t="s">
        <v>19</v>
      </c>
      <c r="C12" s="18"/>
      <c r="D12" s="19"/>
      <c r="E12" s="19"/>
      <c r="F12" s="19"/>
      <c r="G12" s="19"/>
      <c r="H12" s="20"/>
    </row>
    <row r="13" spans="1:8" x14ac:dyDescent="0.3">
      <c r="A13" s="17">
        <v>3319</v>
      </c>
      <c r="B13" s="21" t="s">
        <v>20</v>
      </c>
      <c r="C13" s="18"/>
      <c r="D13" s="19"/>
      <c r="E13" s="19"/>
      <c r="F13" s="19"/>
      <c r="G13" s="19"/>
      <c r="H13" s="20"/>
    </row>
    <row r="14" spans="1:8" x14ac:dyDescent="0.3">
      <c r="A14" s="22">
        <v>6330</v>
      </c>
      <c r="B14" s="23" t="s">
        <v>21</v>
      </c>
      <c r="C14" s="24"/>
      <c r="D14" s="19"/>
      <c r="E14" s="19"/>
      <c r="F14" s="19"/>
      <c r="G14" s="19"/>
      <c r="H14" s="20"/>
    </row>
    <row r="15" spans="1:8" ht="15" thickBot="1" x14ac:dyDescent="0.35">
      <c r="A15" s="22">
        <v>3141</v>
      </c>
      <c r="B15" s="23" t="s">
        <v>22</v>
      </c>
      <c r="C15" s="24"/>
      <c r="D15" s="19"/>
      <c r="E15" s="19"/>
      <c r="F15" s="19"/>
      <c r="G15" s="19"/>
      <c r="H15" s="20"/>
    </row>
    <row r="16" spans="1:8" x14ac:dyDescent="0.3">
      <c r="A16" s="25"/>
      <c r="B16" s="26" t="s">
        <v>23</v>
      </c>
      <c r="C16" s="14"/>
      <c r="D16" s="27"/>
      <c r="E16" s="27"/>
      <c r="F16" s="27"/>
      <c r="G16" s="27"/>
      <c r="H16" s="28"/>
    </row>
    <row r="17" spans="1:8" x14ac:dyDescent="0.3">
      <c r="A17" s="29">
        <v>3699</v>
      </c>
      <c r="B17" s="30">
        <v>5169</v>
      </c>
      <c r="C17" s="24" t="s">
        <v>24</v>
      </c>
      <c r="D17" s="31">
        <v>120</v>
      </c>
      <c r="E17" s="31">
        <v>120</v>
      </c>
      <c r="F17" s="31">
        <v>32</v>
      </c>
      <c r="G17" s="32">
        <f>F17/E17*100</f>
        <v>26.666666666666668</v>
      </c>
      <c r="H17" s="33">
        <v>37</v>
      </c>
    </row>
    <row r="18" spans="1:8" ht="15" thickBot="1" x14ac:dyDescent="0.35">
      <c r="A18" s="34"/>
      <c r="B18" s="35" t="s">
        <v>25</v>
      </c>
      <c r="C18" s="36"/>
      <c r="D18" s="37">
        <f>SUM(D17:D17)</f>
        <v>120</v>
      </c>
      <c r="E18" s="37">
        <f>SUM(E17:E17)</f>
        <v>120</v>
      </c>
      <c r="F18" s="38">
        <f>SUM(F17:F17)</f>
        <v>32</v>
      </c>
      <c r="G18" s="39">
        <f>F18/E18*100</f>
        <v>26.666666666666668</v>
      </c>
      <c r="H18" s="40">
        <f>SUM(H17:H17)</f>
        <v>37</v>
      </c>
    </row>
    <row r="19" spans="1:8" x14ac:dyDescent="0.3">
      <c r="A19" s="17">
        <v>3111</v>
      </c>
      <c r="B19" s="41">
        <v>5139</v>
      </c>
      <c r="C19" s="42" t="s">
        <v>26</v>
      </c>
      <c r="D19" s="43">
        <v>1</v>
      </c>
      <c r="E19" s="43">
        <v>1</v>
      </c>
      <c r="F19" s="43">
        <v>0</v>
      </c>
      <c r="G19" s="32">
        <f t="shared" ref="G19:G32" si="0">F19/E19*100</f>
        <v>0</v>
      </c>
      <c r="H19" s="33">
        <v>1</v>
      </c>
    </row>
    <row r="20" spans="1:8" x14ac:dyDescent="0.3">
      <c r="A20" s="44"/>
      <c r="B20" s="41">
        <v>5166</v>
      </c>
      <c r="C20" s="24" t="s">
        <v>27</v>
      </c>
      <c r="D20" s="31">
        <v>0</v>
      </c>
      <c r="E20" s="31">
        <v>0</v>
      </c>
      <c r="F20" s="31">
        <v>0</v>
      </c>
      <c r="G20" s="32">
        <v>0</v>
      </c>
      <c r="H20" s="33">
        <v>0</v>
      </c>
    </row>
    <row r="21" spans="1:8" x14ac:dyDescent="0.3">
      <c r="A21" s="44"/>
      <c r="B21" s="41">
        <v>5168</v>
      </c>
      <c r="C21" s="24" t="s">
        <v>28</v>
      </c>
      <c r="D21" s="31">
        <v>0</v>
      </c>
      <c r="E21" s="31">
        <v>5</v>
      </c>
      <c r="F21" s="31">
        <v>4</v>
      </c>
      <c r="G21" s="32">
        <f>F21/E21*100</f>
        <v>80</v>
      </c>
      <c r="H21" s="33">
        <v>0</v>
      </c>
    </row>
    <row r="22" spans="1:8" x14ac:dyDescent="0.3">
      <c r="A22" s="44"/>
      <c r="B22" s="41">
        <v>5169</v>
      </c>
      <c r="C22" s="24" t="s">
        <v>29</v>
      </c>
      <c r="D22" s="31">
        <v>2376</v>
      </c>
      <c r="E22" s="31">
        <v>1211</v>
      </c>
      <c r="F22" s="31">
        <v>1190</v>
      </c>
      <c r="G22" s="32">
        <f t="shared" si="0"/>
        <v>98.265895953757223</v>
      </c>
      <c r="H22" s="33">
        <v>2137</v>
      </c>
    </row>
    <row r="23" spans="1:8" x14ac:dyDescent="0.3">
      <c r="A23" s="44"/>
      <c r="B23" s="30">
        <v>5175</v>
      </c>
      <c r="C23" s="24" t="s">
        <v>30</v>
      </c>
      <c r="D23" s="31">
        <v>7</v>
      </c>
      <c r="E23" s="31">
        <v>7</v>
      </c>
      <c r="F23" s="31">
        <v>7</v>
      </c>
      <c r="G23" s="32">
        <f t="shared" si="0"/>
        <v>100</v>
      </c>
      <c r="H23" s="33">
        <v>14</v>
      </c>
    </row>
    <row r="24" spans="1:8" x14ac:dyDescent="0.3">
      <c r="A24" s="44"/>
      <c r="B24" s="30">
        <v>5189</v>
      </c>
      <c r="C24" s="24" t="s">
        <v>31</v>
      </c>
      <c r="D24" s="31">
        <v>0</v>
      </c>
      <c r="E24" s="31">
        <v>0</v>
      </c>
      <c r="F24" s="31">
        <v>0</v>
      </c>
      <c r="G24" s="32">
        <v>0</v>
      </c>
      <c r="H24" s="33">
        <v>0</v>
      </c>
    </row>
    <row r="25" spans="1:8" x14ac:dyDescent="0.3">
      <c r="A25" s="44"/>
      <c r="B25" s="41">
        <v>5194</v>
      </c>
      <c r="C25" s="24" t="s">
        <v>32</v>
      </c>
      <c r="D25" s="31">
        <v>50</v>
      </c>
      <c r="E25" s="31">
        <v>50</v>
      </c>
      <c r="F25" s="31">
        <v>12</v>
      </c>
      <c r="G25" s="32">
        <f t="shared" si="0"/>
        <v>24</v>
      </c>
      <c r="H25" s="33">
        <v>43</v>
      </c>
    </row>
    <row r="26" spans="1:8" ht="15" thickBot="1" x14ac:dyDescent="0.35">
      <c r="A26" s="45"/>
      <c r="B26" s="46"/>
      <c r="C26" s="47" t="s">
        <v>33</v>
      </c>
      <c r="D26" s="48">
        <f>SUM(D19:D25)</f>
        <v>2434</v>
      </c>
      <c r="E26" s="48">
        <f>SUM(E19:E25)</f>
        <v>1274</v>
      </c>
      <c r="F26" s="48">
        <f>SUM(F19:F25)</f>
        <v>1213</v>
      </c>
      <c r="G26" s="49">
        <f t="shared" si="0"/>
        <v>95.211930926216638</v>
      </c>
      <c r="H26" s="50">
        <f>SUM(H19:H25)</f>
        <v>2195</v>
      </c>
    </row>
    <row r="27" spans="1:8" x14ac:dyDescent="0.3">
      <c r="A27" s="17">
        <v>3113</v>
      </c>
      <c r="B27" s="41">
        <v>5139</v>
      </c>
      <c r="C27" s="42" t="s">
        <v>26</v>
      </c>
      <c r="D27" s="43">
        <v>152</v>
      </c>
      <c r="E27" s="43">
        <v>138</v>
      </c>
      <c r="F27" s="43">
        <v>1</v>
      </c>
      <c r="G27" s="32">
        <f t="shared" si="0"/>
        <v>0.72463768115942029</v>
      </c>
      <c r="H27" s="33">
        <v>46</v>
      </c>
    </row>
    <row r="28" spans="1:8" x14ac:dyDescent="0.3">
      <c r="A28" s="44"/>
      <c r="B28" s="41">
        <v>5166</v>
      </c>
      <c r="C28" s="24" t="s">
        <v>34</v>
      </c>
      <c r="D28" s="31">
        <v>100</v>
      </c>
      <c r="E28" s="31">
        <v>100</v>
      </c>
      <c r="F28" s="31">
        <v>0</v>
      </c>
      <c r="G28" s="32">
        <f>F28/E28*100</f>
        <v>0</v>
      </c>
      <c r="H28" s="33">
        <v>157</v>
      </c>
    </row>
    <row r="29" spans="1:8" x14ac:dyDescent="0.3">
      <c r="A29" s="44"/>
      <c r="B29" s="41">
        <v>5169</v>
      </c>
      <c r="C29" s="24" t="s">
        <v>29</v>
      </c>
      <c r="D29" s="31">
        <v>1683</v>
      </c>
      <c r="E29" s="31">
        <v>2910</v>
      </c>
      <c r="F29" s="31">
        <v>2693</v>
      </c>
      <c r="G29" s="32">
        <f t="shared" si="0"/>
        <v>92.542955326460486</v>
      </c>
      <c r="H29" s="33">
        <v>2634</v>
      </c>
    </row>
    <row r="30" spans="1:8" x14ac:dyDescent="0.3">
      <c r="A30" s="44"/>
      <c r="B30" s="30">
        <v>5175</v>
      </c>
      <c r="C30" s="24" t="s">
        <v>35</v>
      </c>
      <c r="D30" s="31">
        <v>5</v>
      </c>
      <c r="E30" s="31">
        <v>19</v>
      </c>
      <c r="F30" s="31">
        <v>7</v>
      </c>
      <c r="G30" s="32">
        <f t="shared" si="0"/>
        <v>36.84210526315789</v>
      </c>
      <c r="H30" s="33">
        <v>15</v>
      </c>
    </row>
    <row r="31" spans="1:8" x14ac:dyDescent="0.3">
      <c r="A31" s="51"/>
      <c r="B31" s="41">
        <v>5194</v>
      </c>
      <c r="C31" s="24" t="s">
        <v>32</v>
      </c>
      <c r="D31" s="31">
        <v>45</v>
      </c>
      <c r="E31" s="31">
        <v>45</v>
      </c>
      <c r="F31" s="31">
        <v>11</v>
      </c>
      <c r="G31" s="32">
        <f t="shared" si="0"/>
        <v>24.444444444444443</v>
      </c>
      <c r="H31" s="33">
        <v>34</v>
      </c>
    </row>
    <row r="32" spans="1:8" ht="15" thickBot="1" x14ac:dyDescent="0.35">
      <c r="A32" s="45"/>
      <c r="B32" s="46"/>
      <c r="C32" s="47" t="s">
        <v>36</v>
      </c>
      <c r="D32" s="48">
        <f>SUM(D27:D31)</f>
        <v>1985</v>
      </c>
      <c r="E32" s="48">
        <f>SUM(E27:E31)</f>
        <v>3212</v>
      </c>
      <c r="F32" s="48">
        <f>SUM(F27:F31)</f>
        <v>2712</v>
      </c>
      <c r="G32" s="49">
        <f t="shared" si="0"/>
        <v>84.433374844333756</v>
      </c>
      <c r="H32" s="50">
        <f>SUM(H27:H31)</f>
        <v>2886</v>
      </c>
    </row>
    <row r="33" spans="1:8" x14ac:dyDescent="0.3">
      <c r="A33" s="17">
        <v>3141</v>
      </c>
      <c r="B33" s="41">
        <v>5169</v>
      </c>
      <c r="C33" s="42" t="s">
        <v>29</v>
      </c>
      <c r="D33" s="43">
        <v>0</v>
      </c>
      <c r="E33" s="43">
        <v>0</v>
      </c>
      <c r="F33" s="43">
        <v>0</v>
      </c>
      <c r="G33" s="32">
        <v>0</v>
      </c>
      <c r="H33" s="33">
        <v>0</v>
      </c>
    </row>
    <row r="34" spans="1:8" ht="15" thickBot="1" x14ac:dyDescent="0.35">
      <c r="A34" s="52"/>
      <c r="B34" s="53"/>
      <c r="C34" s="47" t="s">
        <v>25</v>
      </c>
      <c r="D34" s="48">
        <f>SUM(D33)</f>
        <v>0</v>
      </c>
      <c r="E34" s="48">
        <f>SUM(E33)</f>
        <v>0</v>
      </c>
      <c r="F34" s="48">
        <f>SUM(F33)</f>
        <v>0</v>
      </c>
      <c r="G34" s="49">
        <v>0</v>
      </c>
      <c r="H34" s="50">
        <f>SUM(H33)</f>
        <v>0</v>
      </c>
    </row>
    <row r="35" spans="1:8" x14ac:dyDescent="0.3">
      <c r="A35" s="54">
        <v>3144</v>
      </c>
      <c r="B35" s="41">
        <v>5137</v>
      </c>
      <c r="C35" s="42" t="s">
        <v>37</v>
      </c>
      <c r="D35" s="55">
        <v>0</v>
      </c>
      <c r="E35" s="55">
        <v>0</v>
      </c>
      <c r="F35" s="55">
        <v>0</v>
      </c>
      <c r="G35" s="32">
        <v>0</v>
      </c>
      <c r="H35" s="56">
        <v>64</v>
      </c>
    </row>
    <row r="36" spans="1:8" x14ac:dyDescent="0.3">
      <c r="A36" s="57"/>
      <c r="B36" s="41">
        <v>5139</v>
      </c>
      <c r="C36" s="42" t="s">
        <v>26</v>
      </c>
      <c r="D36" s="55">
        <v>0</v>
      </c>
      <c r="E36" s="55">
        <v>0</v>
      </c>
      <c r="F36" s="55">
        <v>0</v>
      </c>
      <c r="G36" s="32">
        <v>0</v>
      </c>
      <c r="H36" s="56">
        <v>35</v>
      </c>
    </row>
    <row r="37" spans="1:8" ht="15" thickBot="1" x14ac:dyDescent="0.35">
      <c r="A37" s="58"/>
      <c r="B37" s="59"/>
      <c r="C37" s="47" t="s">
        <v>25</v>
      </c>
      <c r="D37" s="48">
        <f>SUM(D36)</f>
        <v>0</v>
      </c>
      <c r="E37" s="48">
        <f>SUM(E35:E36)</f>
        <v>0</v>
      </c>
      <c r="F37" s="48">
        <f>SUM(F35:F36)</f>
        <v>0</v>
      </c>
      <c r="G37" s="49">
        <v>0</v>
      </c>
      <c r="H37" s="50">
        <f>SUM(H35:H36)</f>
        <v>99</v>
      </c>
    </row>
    <row r="38" spans="1:8" x14ac:dyDescent="0.3">
      <c r="A38" s="54">
        <v>3299</v>
      </c>
      <c r="B38" s="60">
        <v>5166</v>
      </c>
      <c r="C38" s="61" t="s">
        <v>34</v>
      </c>
      <c r="D38" s="55">
        <v>300</v>
      </c>
      <c r="E38" s="55">
        <v>300</v>
      </c>
      <c r="F38" s="55">
        <v>0</v>
      </c>
      <c r="G38" s="32">
        <f>F38/E38*100</f>
        <v>0</v>
      </c>
      <c r="H38" s="56">
        <v>0</v>
      </c>
    </row>
    <row r="39" spans="1:8" x14ac:dyDescent="0.3">
      <c r="A39" s="57"/>
      <c r="B39" s="41">
        <v>5169</v>
      </c>
      <c r="C39" s="42" t="s">
        <v>29</v>
      </c>
      <c r="D39" s="55">
        <v>0</v>
      </c>
      <c r="E39" s="55">
        <v>0</v>
      </c>
      <c r="F39" s="55">
        <v>0</v>
      </c>
      <c r="G39" s="32">
        <v>0</v>
      </c>
      <c r="H39" s="56">
        <v>0</v>
      </c>
    </row>
    <row r="40" spans="1:8" x14ac:dyDescent="0.3">
      <c r="A40" s="62"/>
      <c r="B40" s="41">
        <v>5492</v>
      </c>
      <c r="C40" s="42" t="s">
        <v>38</v>
      </c>
      <c r="D40" s="63">
        <v>255</v>
      </c>
      <c r="E40" s="63">
        <v>255</v>
      </c>
      <c r="F40" s="63">
        <v>182</v>
      </c>
      <c r="G40" s="32">
        <f>F40/E40*100</f>
        <v>71.372549019607845</v>
      </c>
      <c r="H40" s="64">
        <v>183</v>
      </c>
    </row>
    <row r="41" spans="1:8" ht="15" thickBot="1" x14ac:dyDescent="0.35">
      <c r="A41" s="58"/>
      <c r="B41" s="59"/>
      <c r="C41" s="47" t="s">
        <v>25</v>
      </c>
      <c r="D41" s="48">
        <f>SUM(D38:D40)</f>
        <v>555</v>
      </c>
      <c r="E41" s="48">
        <f>SUM(E38:E40)</f>
        <v>555</v>
      </c>
      <c r="F41" s="48">
        <f>SUM(F38:F40)</f>
        <v>182</v>
      </c>
      <c r="G41" s="49">
        <f>F41/E41*100</f>
        <v>32.792792792792788</v>
      </c>
      <c r="H41" s="50">
        <f>SUM(H38:H40)</f>
        <v>183</v>
      </c>
    </row>
    <row r="42" spans="1:8" x14ac:dyDescent="0.3">
      <c r="A42" s="54">
        <v>3314</v>
      </c>
      <c r="B42" s="41">
        <v>5175</v>
      </c>
      <c r="C42" s="42" t="s">
        <v>39</v>
      </c>
      <c r="D42" s="55">
        <v>0</v>
      </c>
      <c r="E42" s="55">
        <v>0</v>
      </c>
      <c r="F42" s="55">
        <v>0</v>
      </c>
      <c r="G42" s="32">
        <v>0</v>
      </c>
      <c r="H42" s="56">
        <v>5</v>
      </c>
    </row>
    <row r="43" spans="1:8" x14ac:dyDescent="0.3">
      <c r="A43" s="57"/>
      <c r="B43" s="41">
        <v>5339</v>
      </c>
      <c r="C43" s="65" t="s">
        <v>40</v>
      </c>
      <c r="D43" s="66">
        <v>0</v>
      </c>
      <c r="E43" s="66">
        <v>0</v>
      </c>
      <c r="F43" s="66">
        <v>0</v>
      </c>
      <c r="G43" s="67">
        <v>0</v>
      </c>
      <c r="H43" s="68">
        <v>1598</v>
      </c>
    </row>
    <row r="44" spans="1:8" ht="15" thickBot="1" x14ac:dyDescent="0.35">
      <c r="A44" s="62"/>
      <c r="B44" s="53"/>
      <c r="C44" s="69" t="s">
        <v>25</v>
      </c>
      <c r="D44" s="48">
        <v>0</v>
      </c>
      <c r="E44" s="48">
        <f>SUM(E43:E43)</f>
        <v>0</v>
      </c>
      <c r="F44" s="48">
        <f>SUM(F42:F43)</f>
        <v>0</v>
      </c>
      <c r="G44" s="49">
        <v>0</v>
      </c>
      <c r="H44" s="50">
        <f>SUM(H42:H43)</f>
        <v>1603</v>
      </c>
    </row>
    <row r="45" spans="1:8" x14ac:dyDescent="0.3">
      <c r="A45" s="54">
        <v>3319</v>
      </c>
      <c r="B45" s="21">
        <v>5169</v>
      </c>
      <c r="C45" s="18" t="s">
        <v>29</v>
      </c>
      <c r="D45" s="55">
        <v>5</v>
      </c>
      <c r="E45" s="55">
        <v>5</v>
      </c>
      <c r="F45" s="55">
        <v>0</v>
      </c>
      <c r="G45" s="32">
        <f>F45/E45*100</f>
        <v>0</v>
      </c>
      <c r="H45" s="56">
        <v>15</v>
      </c>
    </row>
    <row r="46" spans="1:8" x14ac:dyDescent="0.3">
      <c r="A46" s="44"/>
      <c r="B46" s="21">
        <v>5192</v>
      </c>
      <c r="C46" s="18" t="s">
        <v>41</v>
      </c>
      <c r="D46" s="55">
        <v>0</v>
      </c>
      <c r="E46" s="55">
        <v>0</v>
      </c>
      <c r="F46" s="55">
        <v>0</v>
      </c>
      <c r="G46" s="32">
        <v>0</v>
      </c>
      <c r="H46" s="56">
        <v>0</v>
      </c>
    </row>
    <row r="47" spans="1:8" ht="15" thickBot="1" x14ac:dyDescent="0.35">
      <c r="A47" s="45"/>
      <c r="B47" s="53"/>
      <c r="C47" s="69" t="s">
        <v>25</v>
      </c>
      <c r="D47" s="48">
        <f>SUM(D45:D46)</f>
        <v>5</v>
      </c>
      <c r="E47" s="48">
        <f>SUM(E45:E46)</f>
        <v>5</v>
      </c>
      <c r="F47" s="48">
        <f>SUM(F45:F46)</f>
        <v>0</v>
      </c>
      <c r="G47" s="49">
        <f>F47/E47*100</f>
        <v>0</v>
      </c>
      <c r="H47" s="50">
        <f>SUM(H45:H46)</f>
        <v>15</v>
      </c>
    </row>
    <row r="48" spans="1:8" x14ac:dyDescent="0.3">
      <c r="A48" s="54">
        <v>6330</v>
      </c>
      <c r="B48" s="70">
        <v>5347</v>
      </c>
      <c r="C48" s="14" t="s">
        <v>42</v>
      </c>
      <c r="D48" s="43"/>
      <c r="E48" s="43"/>
      <c r="F48" s="43"/>
      <c r="G48" s="71"/>
      <c r="H48" s="72"/>
    </row>
    <row r="49" spans="1:8" x14ac:dyDescent="0.3">
      <c r="A49" s="73" t="s">
        <v>43</v>
      </c>
      <c r="B49" s="30"/>
      <c r="C49" s="74" t="s">
        <v>44</v>
      </c>
      <c r="D49" s="31">
        <v>0</v>
      </c>
      <c r="E49" s="31">
        <v>7</v>
      </c>
      <c r="F49" s="31">
        <v>0</v>
      </c>
      <c r="G49" s="75">
        <v>0</v>
      </c>
      <c r="H49" s="33">
        <v>0</v>
      </c>
    </row>
    <row r="50" spans="1:8" x14ac:dyDescent="0.3">
      <c r="A50" s="76" t="s">
        <v>45</v>
      </c>
      <c r="B50" s="77"/>
      <c r="C50" s="78" t="s">
        <v>46</v>
      </c>
      <c r="D50" s="55">
        <v>0</v>
      </c>
      <c r="E50" s="55">
        <v>0</v>
      </c>
      <c r="F50" s="55">
        <v>0</v>
      </c>
      <c r="G50" s="32">
        <v>0</v>
      </c>
      <c r="H50" s="56">
        <v>7</v>
      </c>
    </row>
    <row r="51" spans="1:8" x14ac:dyDescent="0.3">
      <c r="A51" s="76" t="s">
        <v>47</v>
      </c>
      <c r="B51" s="77"/>
      <c r="C51" s="78" t="s">
        <v>48</v>
      </c>
      <c r="D51" s="55">
        <v>0</v>
      </c>
      <c r="E51" s="55">
        <v>0</v>
      </c>
      <c r="F51" s="55">
        <v>7</v>
      </c>
      <c r="G51" s="32">
        <v>0</v>
      </c>
      <c r="H51" s="56">
        <v>0</v>
      </c>
    </row>
    <row r="52" spans="1:8" ht="15" thickBot="1" x14ac:dyDescent="0.35">
      <c r="A52" s="45"/>
      <c r="B52" s="53"/>
      <c r="C52" s="79" t="s">
        <v>25</v>
      </c>
      <c r="D52" s="48">
        <f>SUM(D48:D51)</f>
        <v>0</v>
      </c>
      <c r="E52" s="48">
        <f>SUM(E48:E51)</f>
        <v>7</v>
      </c>
      <c r="F52" s="48">
        <f>SUM(F48:F51)</f>
        <v>7</v>
      </c>
      <c r="G52" s="49">
        <v>0</v>
      </c>
      <c r="H52" s="50">
        <f>SUM(H48:H51)</f>
        <v>7</v>
      </c>
    </row>
    <row r="53" spans="1:8" x14ac:dyDescent="0.3">
      <c r="A53" s="80">
        <v>6330</v>
      </c>
      <c r="B53" s="81">
        <v>5347</v>
      </c>
      <c r="C53" s="82" t="s">
        <v>42</v>
      </c>
      <c r="D53" s="31"/>
      <c r="E53" s="31"/>
      <c r="F53" s="31"/>
      <c r="G53" s="32"/>
      <c r="H53" s="33"/>
    </row>
    <row r="54" spans="1:8" x14ac:dyDescent="0.3">
      <c r="A54" s="76" t="s">
        <v>49</v>
      </c>
      <c r="B54" s="77"/>
      <c r="C54" s="83" t="s">
        <v>50</v>
      </c>
      <c r="D54" s="84">
        <v>0</v>
      </c>
      <c r="E54" s="84">
        <v>0</v>
      </c>
      <c r="F54" s="84">
        <v>0</v>
      </c>
      <c r="G54" s="32">
        <v>0</v>
      </c>
      <c r="H54" s="33">
        <v>3</v>
      </c>
    </row>
    <row r="55" spans="1:8" x14ac:dyDescent="0.3">
      <c r="A55" s="85" t="s">
        <v>51</v>
      </c>
      <c r="B55" s="86"/>
      <c r="C55" s="83" t="s">
        <v>52</v>
      </c>
      <c r="D55" s="84">
        <v>0</v>
      </c>
      <c r="E55" s="84">
        <v>28</v>
      </c>
      <c r="F55" s="84">
        <v>28</v>
      </c>
      <c r="G55" s="32">
        <f>F55/E55*100</f>
        <v>100</v>
      </c>
      <c r="H55" s="33">
        <v>0</v>
      </c>
    </row>
    <row r="56" spans="1:8" x14ac:dyDescent="0.3">
      <c r="A56" s="87" t="s">
        <v>53</v>
      </c>
      <c r="B56" s="88"/>
      <c r="C56" s="83" t="s">
        <v>54</v>
      </c>
      <c r="D56" s="84">
        <v>0</v>
      </c>
      <c r="E56" s="84">
        <v>50</v>
      </c>
      <c r="F56" s="84">
        <v>50</v>
      </c>
      <c r="G56" s="32">
        <f>F56/E56*100</f>
        <v>100</v>
      </c>
      <c r="H56" s="33">
        <v>0</v>
      </c>
    </row>
    <row r="57" spans="1:8" x14ac:dyDescent="0.3">
      <c r="A57" s="89" t="s">
        <v>55</v>
      </c>
      <c r="B57" s="90"/>
      <c r="C57" s="78" t="s">
        <v>56</v>
      </c>
      <c r="D57" s="31">
        <v>0</v>
      </c>
      <c r="E57" s="31">
        <v>0</v>
      </c>
      <c r="F57" s="31">
        <v>0</v>
      </c>
      <c r="G57" s="32">
        <v>0</v>
      </c>
      <c r="H57" s="33">
        <v>566</v>
      </c>
    </row>
    <row r="58" spans="1:8" x14ac:dyDescent="0.3">
      <c r="A58" s="89" t="s">
        <v>57</v>
      </c>
      <c r="B58" s="90"/>
      <c r="C58" s="78" t="s">
        <v>58</v>
      </c>
      <c r="D58" s="31">
        <v>0</v>
      </c>
      <c r="E58" s="31">
        <v>894</v>
      </c>
      <c r="F58" s="31">
        <v>894</v>
      </c>
      <c r="G58" s="32">
        <f>F58/E58*100</f>
        <v>100</v>
      </c>
      <c r="H58" s="33">
        <v>0</v>
      </c>
    </row>
    <row r="59" spans="1:8" x14ac:dyDescent="0.3">
      <c r="A59" s="80">
        <v>6409</v>
      </c>
      <c r="B59" s="81">
        <v>5901</v>
      </c>
      <c r="C59" s="18" t="s">
        <v>59</v>
      </c>
      <c r="D59" s="31">
        <v>0</v>
      </c>
      <c r="E59" s="31">
        <v>0</v>
      </c>
      <c r="F59" s="31">
        <v>0</v>
      </c>
      <c r="G59" s="32">
        <v>0</v>
      </c>
      <c r="H59" s="33">
        <v>0</v>
      </c>
    </row>
    <row r="60" spans="1:8" ht="15" thickBot="1" x14ac:dyDescent="0.35">
      <c r="A60" s="45"/>
      <c r="B60" s="53"/>
      <c r="C60" s="69" t="s">
        <v>25</v>
      </c>
      <c r="D60" s="48">
        <f>SUM(D52:D59)</f>
        <v>0</v>
      </c>
      <c r="E60" s="48">
        <f>SUM(E54:E59)</f>
        <v>972</v>
      </c>
      <c r="F60" s="48">
        <f>SUM(F54:F59)</f>
        <v>972</v>
      </c>
      <c r="G60" s="49">
        <f>F60/E60*100</f>
        <v>100</v>
      </c>
      <c r="H60" s="50">
        <f>SUM(H53:H59)</f>
        <v>569</v>
      </c>
    </row>
    <row r="61" spans="1:8" ht="16.2" thickBot="1" x14ac:dyDescent="0.35">
      <c r="A61" s="91" t="s">
        <v>60</v>
      </c>
      <c r="B61" s="92"/>
      <c r="C61" s="93"/>
      <c r="D61" s="94">
        <f>SUM(D32,D26,D18,D47,D34,D41,D52+D60)</f>
        <v>5099</v>
      </c>
      <c r="E61" s="94">
        <f>E18+E26+E32+E37+E41+E44+E47+E52+E60</f>
        <v>6145</v>
      </c>
      <c r="F61" s="94">
        <f>F18+F26+F32+F37+F41+F44+F47+F52+F60</f>
        <v>5118</v>
      </c>
      <c r="G61" s="95">
        <f>F61/E61*100</f>
        <v>83.287225386493077</v>
      </c>
      <c r="H61" s="96">
        <f>H18+H26+H32+H47+H41+H44+H37+H52+H60</f>
        <v>7594</v>
      </c>
    </row>
    <row r="63" spans="1:8" ht="15.6" x14ac:dyDescent="0.3">
      <c r="A63" s="97" t="s">
        <v>61</v>
      </c>
      <c r="B63" s="98"/>
      <c r="C63" s="98"/>
      <c r="D63" s="1"/>
      <c r="E63" s="1"/>
      <c r="F63" s="9"/>
      <c r="G63" s="10"/>
      <c r="H63" s="1"/>
    </row>
    <row r="64" spans="1:8" ht="15" thickBot="1" x14ac:dyDescent="0.35">
      <c r="A64" s="6"/>
      <c r="B64" s="98"/>
      <c r="C64" s="98"/>
      <c r="D64" s="1"/>
      <c r="E64" s="1"/>
      <c r="F64" s="9"/>
      <c r="G64" s="10"/>
      <c r="H64" s="11" t="s">
        <v>3</v>
      </c>
    </row>
    <row r="65" spans="1:8" x14ac:dyDescent="0.3">
      <c r="A65" s="99" t="s">
        <v>62</v>
      </c>
      <c r="B65" s="100"/>
      <c r="C65" s="101"/>
      <c r="D65" s="15" t="s">
        <v>5</v>
      </c>
      <c r="E65" s="15" t="s">
        <v>6</v>
      </c>
      <c r="F65" s="15" t="s">
        <v>7</v>
      </c>
      <c r="G65" s="15" t="s">
        <v>8</v>
      </c>
      <c r="H65" s="16" t="s">
        <v>7</v>
      </c>
    </row>
    <row r="66" spans="1:8" ht="15" thickBot="1" x14ac:dyDescent="0.35">
      <c r="A66" s="102"/>
      <c r="B66" s="24"/>
      <c r="C66" s="24"/>
      <c r="D66" s="19">
        <v>2019</v>
      </c>
      <c r="E66" s="19">
        <v>2019</v>
      </c>
      <c r="F66" s="19" t="s">
        <v>11</v>
      </c>
      <c r="G66" s="19" t="s">
        <v>12</v>
      </c>
      <c r="H66" s="20" t="s">
        <v>13</v>
      </c>
    </row>
    <row r="67" spans="1:8" x14ac:dyDescent="0.3">
      <c r="A67" s="103"/>
      <c r="B67" s="104" t="s">
        <v>23</v>
      </c>
      <c r="C67" s="14"/>
      <c r="D67" s="43"/>
      <c r="E67" s="43"/>
      <c r="F67" s="43"/>
      <c r="G67" s="43"/>
      <c r="H67" s="72"/>
    </row>
    <row r="68" spans="1:8" x14ac:dyDescent="0.3">
      <c r="A68" s="105"/>
      <c r="B68" s="18"/>
      <c r="C68" s="18" t="s">
        <v>63</v>
      </c>
      <c r="D68" s="31">
        <v>0</v>
      </c>
      <c r="E68" s="31">
        <v>0</v>
      </c>
      <c r="F68" s="31">
        <v>0</v>
      </c>
      <c r="G68" s="32">
        <v>0</v>
      </c>
      <c r="H68" s="33">
        <v>0</v>
      </c>
    </row>
    <row r="69" spans="1:8" x14ac:dyDescent="0.3">
      <c r="A69" s="89" t="s">
        <v>64</v>
      </c>
      <c r="B69" s="18"/>
      <c r="C69" s="18" t="s">
        <v>65</v>
      </c>
      <c r="D69" s="31">
        <v>0</v>
      </c>
      <c r="E69" s="31">
        <v>0</v>
      </c>
      <c r="F69" s="31">
        <v>0</v>
      </c>
      <c r="G69" s="32">
        <v>0</v>
      </c>
      <c r="H69" s="33">
        <v>430</v>
      </c>
    </row>
    <row r="70" spans="1:8" x14ac:dyDescent="0.3">
      <c r="A70" s="89" t="s">
        <v>66</v>
      </c>
      <c r="B70" s="18"/>
      <c r="C70" s="42" t="s">
        <v>67</v>
      </c>
      <c r="D70" s="31">
        <v>0</v>
      </c>
      <c r="E70" s="31">
        <v>0</v>
      </c>
      <c r="F70" s="31">
        <v>0</v>
      </c>
      <c r="G70" s="32">
        <v>0</v>
      </c>
      <c r="H70" s="33">
        <v>420</v>
      </c>
    </row>
    <row r="71" spans="1:8" x14ac:dyDescent="0.3">
      <c r="A71" s="89" t="s">
        <v>68</v>
      </c>
      <c r="B71" s="18"/>
      <c r="C71" s="42" t="s">
        <v>69</v>
      </c>
      <c r="D71" s="31">
        <v>8853</v>
      </c>
      <c r="E71" s="31">
        <v>10142</v>
      </c>
      <c r="F71" s="31">
        <v>9859</v>
      </c>
      <c r="G71" s="32">
        <f t="shared" ref="G71:G94" si="1">F71/E71*100</f>
        <v>97.209623348451984</v>
      </c>
      <c r="H71" s="33">
        <v>7006</v>
      </c>
    </row>
    <row r="72" spans="1:8" x14ac:dyDescent="0.3">
      <c r="A72" s="89" t="s">
        <v>70</v>
      </c>
      <c r="B72" s="18"/>
      <c r="C72" s="42" t="s">
        <v>71</v>
      </c>
      <c r="D72" s="31">
        <v>0</v>
      </c>
      <c r="E72" s="31">
        <v>0</v>
      </c>
      <c r="F72" s="31">
        <v>0</v>
      </c>
      <c r="G72" s="32">
        <v>0</v>
      </c>
      <c r="H72" s="33">
        <v>2892</v>
      </c>
    </row>
    <row r="73" spans="1:8" x14ac:dyDescent="0.3">
      <c r="A73" s="106" t="s">
        <v>72</v>
      </c>
      <c r="B73" s="18"/>
      <c r="C73" s="42" t="s">
        <v>73</v>
      </c>
      <c r="D73" s="31">
        <v>0</v>
      </c>
      <c r="E73" s="31">
        <v>0</v>
      </c>
      <c r="F73" s="31">
        <v>0</v>
      </c>
      <c r="G73" s="32">
        <v>0</v>
      </c>
      <c r="H73" s="33">
        <v>95</v>
      </c>
    </row>
    <row r="74" spans="1:8" x14ac:dyDescent="0.3">
      <c r="A74" s="106" t="s">
        <v>74</v>
      </c>
      <c r="B74" s="18"/>
      <c r="C74" s="42" t="s">
        <v>75</v>
      </c>
      <c r="D74" s="31">
        <v>5370</v>
      </c>
      <c r="E74" s="31">
        <v>5541</v>
      </c>
      <c r="F74" s="31">
        <v>5539</v>
      </c>
      <c r="G74" s="32">
        <f t="shared" si="1"/>
        <v>99.963905432232451</v>
      </c>
      <c r="H74" s="33">
        <v>6213</v>
      </c>
    </row>
    <row r="75" spans="1:8" x14ac:dyDescent="0.3">
      <c r="A75" s="22">
        <v>3111</v>
      </c>
      <c r="B75" s="90">
        <v>5331</v>
      </c>
      <c r="C75" s="107" t="s">
        <v>76</v>
      </c>
      <c r="D75" s="108">
        <f>SUM(D68:D74)</f>
        <v>14223</v>
      </c>
      <c r="E75" s="108">
        <f>SUM(E68:E74)</f>
        <v>15683</v>
      </c>
      <c r="F75" s="108">
        <f>SUM(F68:F74)</f>
        <v>15398</v>
      </c>
      <c r="G75" s="109">
        <f>F75/E75*100</f>
        <v>98.182745648154054</v>
      </c>
      <c r="H75" s="110">
        <f>SUM(H68:H74)</f>
        <v>17056</v>
      </c>
    </row>
    <row r="76" spans="1:8" x14ac:dyDescent="0.3">
      <c r="A76" s="89" t="s">
        <v>77</v>
      </c>
      <c r="B76" s="18">
        <v>1</v>
      </c>
      <c r="C76" s="18" t="s">
        <v>78</v>
      </c>
      <c r="D76" s="31">
        <v>1750</v>
      </c>
      <c r="E76" s="31">
        <v>1750</v>
      </c>
      <c r="F76" s="31">
        <v>1750</v>
      </c>
      <c r="G76" s="32">
        <f t="shared" si="1"/>
        <v>100</v>
      </c>
      <c r="H76" s="33">
        <v>1650</v>
      </c>
    </row>
    <row r="77" spans="1:8" x14ac:dyDescent="0.3">
      <c r="A77" s="111"/>
      <c r="B77" s="18">
        <v>2</v>
      </c>
      <c r="C77" s="112" t="s">
        <v>79</v>
      </c>
      <c r="D77" s="31">
        <v>3300</v>
      </c>
      <c r="E77" s="31">
        <v>3340</v>
      </c>
      <c r="F77" s="31">
        <v>3340</v>
      </c>
      <c r="G77" s="32">
        <f>F77/E77*100</f>
        <v>100</v>
      </c>
      <c r="H77" s="33">
        <v>3200</v>
      </c>
    </row>
    <row r="78" spans="1:8" x14ac:dyDescent="0.3">
      <c r="A78" s="111"/>
      <c r="B78" s="18">
        <v>3</v>
      </c>
      <c r="C78" s="112" t="s">
        <v>80</v>
      </c>
      <c r="D78" s="31">
        <v>1900</v>
      </c>
      <c r="E78" s="31">
        <v>1950</v>
      </c>
      <c r="F78" s="31">
        <v>1950</v>
      </c>
      <c r="G78" s="32">
        <f t="shared" si="1"/>
        <v>100</v>
      </c>
      <c r="H78" s="33">
        <v>1810</v>
      </c>
    </row>
    <row r="79" spans="1:8" x14ac:dyDescent="0.3">
      <c r="A79" s="111"/>
      <c r="B79" s="18">
        <v>5</v>
      </c>
      <c r="C79" s="112" t="s">
        <v>81</v>
      </c>
      <c r="D79" s="31">
        <v>1530</v>
      </c>
      <c r="E79" s="31">
        <v>4860</v>
      </c>
      <c r="F79" s="31">
        <v>4860</v>
      </c>
      <c r="G79" s="32">
        <f t="shared" si="1"/>
        <v>100</v>
      </c>
      <c r="H79" s="33">
        <v>1500</v>
      </c>
    </row>
    <row r="80" spans="1:8" x14ac:dyDescent="0.3">
      <c r="A80" s="111"/>
      <c r="B80" s="18">
        <v>6</v>
      </c>
      <c r="C80" s="112" t="s">
        <v>82</v>
      </c>
      <c r="D80" s="31">
        <v>3900</v>
      </c>
      <c r="E80" s="31">
        <v>3940</v>
      </c>
      <c r="F80" s="31">
        <v>3615</v>
      </c>
      <c r="G80" s="32">
        <f t="shared" si="1"/>
        <v>91.751269035532985</v>
      </c>
      <c r="H80" s="33">
        <v>3880</v>
      </c>
    </row>
    <row r="81" spans="1:8" x14ac:dyDescent="0.3">
      <c r="A81" s="111"/>
      <c r="B81" s="18">
        <v>8</v>
      </c>
      <c r="C81" s="112" t="s">
        <v>83</v>
      </c>
      <c r="D81" s="31">
        <v>1500</v>
      </c>
      <c r="E81" s="31">
        <v>1550</v>
      </c>
      <c r="F81" s="31">
        <v>1550</v>
      </c>
      <c r="G81" s="32">
        <f t="shared" si="1"/>
        <v>100</v>
      </c>
      <c r="H81" s="33">
        <v>1380</v>
      </c>
    </row>
    <row r="82" spans="1:8" x14ac:dyDescent="0.3">
      <c r="A82" s="111"/>
      <c r="B82" s="18">
        <v>9</v>
      </c>
      <c r="C82" s="112" t="s">
        <v>84</v>
      </c>
      <c r="D82" s="31">
        <v>2650</v>
      </c>
      <c r="E82" s="31">
        <v>2700</v>
      </c>
      <c r="F82" s="31">
        <v>2700</v>
      </c>
      <c r="G82" s="32">
        <f t="shared" si="1"/>
        <v>100</v>
      </c>
      <c r="H82" s="33">
        <v>2630</v>
      </c>
    </row>
    <row r="83" spans="1:8" x14ac:dyDescent="0.3">
      <c r="A83" s="111"/>
      <c r="B83" s="18">
        <v>10</v>
      </c>
      <c r="C83" s="112" t="s">
        <v>85</v>
      </c>
      <c r="D83" s="31">
        <v>3600</v>
      </c>
      <c r="E83" s="31">
        <v>3700</v>
      </c>
      <c r="F83" s="31">
        <v>3700</v>
      </c>
      <c r="G83" s="32">
        <f t="shared" si="1"/>
        <v>100</v>
      </c>
      <c r="H83" s="33">
        <v>4487</v>
      </c>
    </row>
    <row r="84" spans="1:8" x14ac:dyDescent="0.3">
      <c r="A84" s="111"/>
      <c r="B84" s="18">
        <v>11</v>
      </c>
      <c r="C84" s="112" t="s">
        <v>86</v>
      </c>
      <c r="D84" s="31">
        <v>2460</v>
      </c>
      <c r="E84" s="31">
        <v>2510</v>
      </c>
      <c r="F84" s="31">
        <v>2510</v>
      </c>
      <c r="G84" s="32">
        <f t="shared" si="1"/>
        <v>100</v>
      </c>
      <c r="H84" s="33">
        <v>2460</v>
      </c>
    </row>
    <row r="85" spans="1:8" x14ac:dyDescent="0.3">
      <c r="A85" s="111"/>
      <c r="B85" s="18">
        <v>13</v>
      </c>
      <c r="C85" s="112" t="s">
        <v>87</v>
      </c>
      <c r="D85" s="31">
        <v>3700</v>
      </c>
      <c r="E85" s="31">
        <v>3730</v>
      </c>
      <c r="F85" s="31">
        <v>3730</v>
      </c>
      <c r="G85" s="32">
        <f t="shared" si="1"/>
        <v>100</v>
      </c>
      <c r="H85" s="33">
        <v>3700</v>
      </c>
    </row>
    <row r="86" spans="1:8" x14ac:dyDescent="0.3">
      <c r="A86" s="111"/>
      <c r="B86" s="18">
        <v>15</v>
      </c>
      <c r="C86" s="112" t="s">
        <v>88</v>
      </c>
      <c r="D86" s="31">
        <v>3900</v>
      </c>
      <c r="E86" s="31">
        <v>4000</v>
      </c>
      <c r="F86" s="31">
        <v>4000</v>
      </c>
      <c r="G86" s="32">
        <f t="shared" si="1"/>
        <v>100</v>
      </c>
      <c r="H86" s="33">
        <v>3740</v>
      </c>
    </row>
    <row r="87" spans="1:8" x14ac:dyDescent="0.3">
      <c r="A87" s="111"/>
      <c r="B87" s="18">
        <v>18</v>
      </c>
      <c r="C87" s="112" t="s">
        <v>89</v>
      </c>
      <c r="D87" s="31">
        <v>3000</v>
      </c>
      <c r="E87" s="31">
        <v>3045</v>
      </c>
      <c r="F87" s="31">
        <v>3045</v>
      </c>
      <c r="G87" s="32">
        <f t="shared" si="1"/>
        <v>100</v>
      </c>
      <c r="H87" s="33">
        <v>2930</v>
      </c>
    </row>
    <row r="88" spans="1:8" x14ac:dyDescent="0.3">
      <c r="A88" s="111"/>
      <c r="B88" s="18">
        <v>19</v>
      </c>
      <c r="C88" s="112" t="s">
        <v>90</v>
      </c>
      <c r="D88" s="31">
        <v>1850</v>
      </c>
      <c r="E88" s="31">
        <v>1900</v>
      </c>
      <c r="F88" s="31">
        <v>1900</v>
      </c>
      <c r="G88" s="32">
        <f t="shared" si="1"/>
        <v>100</v>
      </c>
      <c r="H88" s="33">
        <v>1850</v>
      </c>
    </row>
    <row r="89" spans="1:8" x14ac:dyDescent="0.3">
      <c r="A89" s="111"/>
      <c r="B89" s="18">
        <v>20</v>
      </c>
      <c r="C89" s="112" t="s">
        <v>91</v>
      </c>
      <c r="D89" s="31">
        <v>4100</v>
      </c>
      <c r="E89" s="31">
        <v>4130</v>
      </c>
      <c r="F89" s="31">
        <v>4130</v>
      </c>
      <c r="G89" s="32">
        <f t="shared" si="1"/>
        <v>100</v>
      </c>
      <c r="H89" s="33">
        <v>4000</v>
      </c>
    </row>
    <row r="90" spans="1:8" x14ac:dyDescent="0.3">
      <c r="A90" s="111"/>
      <c r="B90" s="18">
        <v>21</v>
      </c>
      <c r="C90" s="112" t="s">
        <v>92</v>
      </c>
      <c r="D90" s="31">
        <v>1590</v>
      </c>
      <c r="E90" s="31">
        <v>1620</v>
      </c>
      <c r="F90" s="31">
        <v>1620</v>
      </c>
      <c r="G90" s="32">
        <f t="shared" si="1"/>
        <v>100</v>
      </c>
      <c r="H90" s="33">
        <v>1590</v>
      </c>
    </row>
    <row r="91" spans="1:8" x14ac:dyDescent="0.3">
      <c r="A91" s="111"/>
      <c r="B91" s="18">
        <v>22</v>
      </c>
      <c r="C91" s="112" t="s">
        <v>93</v>
      </c>
      <c r="D91" s="31">
        <v>1700</v>
      </c>
      <c r="E91" s="31">
        <v>1700</v>
      </c>
      <c r="F91" s="31">
        <v>1700</v>
      </c>
      <c r="G91" s="32">
        <f t="shared" si="1"/>
        <v>100</v>
      </c>
      <c r="H91" s="33">
        <v>1660</v>
      </c>
    </row>
    <row r="92" spans="1:8" x14ac:dyDescent="0.3">
      <c r="A92" s="111"/>
      <c r="B92" s="18">
        <v>23</v>
      </c>
      <c r="C92" s="112" t="s">
        <v>94</v>
      </c>
      <c r="D92" s="31">
        <v>1180</v>
      </c>
      <c r="E92" s="31">
        <v>1180</v>
      </c>
      <c r="F92" s="31">
        <v>1180</v>
      </c>
      <c r="G92" s="32">
        <f t="shared" si="1"/>
        <v>100</v>
      </c>
      <c r="H92" s="33">
        <v>1160</v>
      </c>
    </row>
    <row r="93" spans="1:8" x14ac:dyDescent="0.3">
      <c r="A93" s="111"/>
      <c r="B93" s="18">
        <v>26</v>
      </c>
      <c r="C93" s="112" t="s">
        <v>95</v>
      </c>
      <c r="D93" s="31">
        <v>1550</v>
      </c>
      <c r="E93" s="31">
        <v>1575</v>
      </c>
      <c r="F93" s="31">
        <v>1575</v>
      </c>
      <c r="G93" s="32">
        <f t="shared" si="1"/>
        <v>100</v>
      </c>
      <c r="H93" s="33">
        <v>1550</v>
      </c>
    </row>
    <row r="94" spans="1:8" x14ac:dyDescent="0.3">
      <c r="A94" s="111"/>
      <c r="B94" s="18">
        <v>27</v>
      </c>
      <c r="C94" s="112" t="s">
        <v>96</v>
      </c>
      <c r="D94" s="31">
        <v>2500</v>
      </c>
      <c r="E94" s="31">
        <v>2520</v>
      </c>
      <c r="F94" s="31">
        <v>2520</v>
      </c>
      <c r="G94" s="32">
        <f t="shared" si="1"/>
        <v>100</v>
      </c>
      <c r="H94" s="33">
        <v>2200</v>
      </c>
    </row>
    <row r="95" spans="1:8" x14ac:dyDescent="0.3">
      <c r="A95" s="111"/>
      <c r="B95" s="18">
        <v>28</v>
      </c>
      <c r="C95" s="112" t="s">
        <v>97</v>
      </c>
      <c r="D95" s="31">
        <v>2000</v>
      </c>
      <c r="E95" s="31">
        <v>2030</v>
      </c>
      <c r="F95" s="31">
        <v>2030</v>
      </c>
      <c r="G95" s="32">
        <f>F95/E95*100</f>
        <v>100</v>
      </c>
      <c r="H95" s="33">
        <v>1920</v>
      </c>
    </row>
    <row r="96" spans="1:8" x14ac:dyDescent="0.3">
      <c r="A96" s="113">
        <v>3111</v>
      </c>
      <c r="B96" s="114">
        <v>5331</v>
      </c>
      <c r="C96" s="115" t="s">
        <v>76</v>
      </c>
      <c r="D96" s="116">
        <f>SUM(D76:D95)</f>
        <v>49660</v>
      </c>
      <c r="E96" s="116">
        <f>SUM(E76:E95)</f>
        <v>53730</v>
      </c>
      <c r="F96" s="116">
        <f>SUM(F76:F95)</f>
        <v>53405</v>
      </c>
      <c r="G96" s="117">
        <f>F96/E96*100</f>
        <v>99.395123766983062</v>
      </c>
      <c r="H96" s="118">
        <f>SUM(H76:H95)</f>
        <v>49297</v>
      </c>
    </row>
    <row r="97" spans="1:8" ht="15" thickBot="1" x14ac:dyDescent="0.35">
      <c r="A97" s="119"/>
      <c r="B97" s="120" t="s">
        <v>25</v>
      </c>
      <c r="C97" s="120"/>
      <c r="D97" s="121">
        <f>D75+D96</f>
        <v>63883</v>
      </c>
      <c r="E97" s="121">
        <f>E75+E96</f>
        <v>69413</v>
      </c>
      <c r="F97" s="121">
        <f>F75+F96</f>
        <v>68803</v>
      </c>
      <c r="G97" s="122">
        <f>F97/E97*100</f>
        <v>99.121202080301956</v>
      </c>
      <c r="H97" s="123">
        <f>H75+H96</f>
        <v>66353</v>
      </c>
    </row>
    <row r="98" spans="1:8" x14ac:dyDescent="0.3">
      <c r="A98" s="124">
        <v>3111</v>
      </c>
      <c r="B98" s="125">
        <v>5336</v>
      </c>
      <c r="C98" s="126" t="s">
        <v>98</v>
      </c>
      <c r="D98" s="127"/>
      <c r="E98" s="127"/>
      <c r="F98" s="127"/>
      <c r="G98" s="128"/>
      <c r="H98" s="129"/>
    </row>
    <row r="99" spans="1:8" x14ac:dyDescent="0.3">
      <c r="A99" s="130" t="s">
        <v>99</v>
      </c>
      <c r="B99" s="131"/>
      <c r="C99" s="131" t="s">
        <v>100</v>
      </c>
      <c r="D99" s="31">
        <v>0</v>
      </c>
      <c r="E99" s="31">
        <v>0</v>
      </c>
      <c r="F99" s="31">
        <v>0</v>
      </c>
      <c r="G99" s="32">
        <v>0</v>
      </c>
      <c r="H99" s="33">
        <v>166</v>
      </c>
    </row>
    <row r="100" spans="1:8" x14ac:dyDescent="0.3">
      <c r="A100" s="89" t="s">
        <v>101</v>
      </c>
      <c r="B100" s="18"/>
      <c r="C100" s="18" t="s">
        <v>102</v>
      </c>
      <c r="D100" s="31">
        <v>0</v>
      </c>
      <c r="E100" s="31">
        <v>14387</v>
      </c>
      <c r="F100" s="31">
        <v>14387</v>
      </c>
      <c r="G100" s="32">
        <f>F100/E100*100</f>
        <v>100</v>
      </c>
      <c r="H100" s="33">
        <v>12515</v>
      </c>
    </row>
    <row r="101" spans="1:8" x14ac:dyDescent="0.3">
      <c r="A101" s="89" t="s">
        <v>103</v>
      </c>
      <c r="B101" s="132"/>
      <c r="C101" s="18" t="s">
        <v>104</v>
      </c>
      <c r="D101" s="31"/>
      <c r="E101" s="31"/>
      <c r="F101" s="31"/>
      <c r="G101" s="32"/>
      <c r="H101" s="33">
        <v>0</v>
      </c>
    </row>
    <row r="102" spans="1:8" x14ac:dyDescent="0.3">
      <c r="A102" s="133" t="s">
        <v>105</v>
      </c>
      <c r="B102" s="134"/>
      <c r="C102" s="42" t="s">
        <v>106</v>
      </c>
      <c r="D102" s="31">
        <v>0</v>
      </c>
      <c r="E102" s="31">
        <v>0</v>
      </c>
      <c r="F102" s="31">
        <v>0</v>
      </c>
      <c r="G102" s="32">
        <v>0</v>
      </c>
      <c r="H102" s="33">
        <v>126</v>
      </c>
    </row>
    <row r="103" spans="1:8" x14ac:dyDescent="0.3">
      <c r="A103" s="133" t="s">
        <v>107</v>
      </c>
      <c r="B103" s="134"/>
      <c r="C103" s="42" t="s">
        <v>108</v>
      </c>
      <c r="D103" s="31">
        <v>0</v>
      </c>
      <c r="E103" s="31">
        <v>0</v>
      </c>
      <c r="F103" s="31">
        <v>0</v>
      </c>
      <c r="G103" s="32" t="e">
        <f>F103/E103*100</f>
        <v>#DIV/0!</v>
      </c>
      <c r="H103" s="33">
        <v>0</v>
      </c>
    </row>
    <row r="104" spans="1:8" x14ac:dyDescent="0.3">
      <c r="A104" s="133" t="s">
        <v>109</v>
      </c>
      <c r="B104" s="134"/>
      <c r="C104" s="42" t="s">
        <v>110</v>
      </c>
      <c r="D104" s="31">
        <v>0</v>
      </c>
      <c r="E104" s="31">
        <v>0</v>
      </c>
      <c r="F104" s="31">
        <v>0</v>
      </c>
      <c r="G104" s="32">
        <v>0</v>
      </c>
      <c r="H104" s="33">
        <v>269</v>
      </c>
    </row>
    <row r="105" spans="1:8" x14ac:dyDescent="0.3">
      <c r="A105" s="133" t="s">
        <v>111</v>
      </c>
      <c r="B105" s="134"/>
      <c r="C105" s="42" t="s">
        <v>112</v>
      </c>
      <c r="D105" s="31">
        <v>0</v>
      </c>
      <c r="E105" s="31">
        <v>0</v>
      </c>
      <c r="F105" s="31">
        <v>0</v>
      </c>
      <c r="G105" s="32">
        <v>0</v>
      </c>
      <c r="H105" s="33">
        <v>259</v>
      </c>
    </row>
    <row r="106" spans="1:8" x14ac:dyDescent="0.3">
      <c r="A106" s="133" t="s">
        <v>113</v>
      </c>
      <c r="B106" s="134"/>
      <c r="C106" s="42" t="s">
        <v>114</v>
      </c>
      <c r="D106" s="31">
        <v>0</v>
      </c>
      <c r="E106" s="31">
        <v>0</v>
      </c>
      <c r="F106" s="31">
        <v>0</v>
      </c>
      <c r="G106" s="32">
        <v>0</v>
      </c>
      <c r="H106" s="33">
        <v>256</v>
      </c>
    </row>
    <row r="107" spans="1:8" x14ac:dyDescent="0.3">
      <c r="A107" s="133" t="s">
        <v>115</v>
      </c>
      <c r="B107" s="134"/>
      <c r="C107" s="42" t="s">
        <v>116</v>
      </c>
      <c r="D107" s="31">
        <v>0</v>
      </c>
      <c r="E107" s="31">
        <v>0</v>
      </c>
      <c r="F107" s="31">
        <v>0</v>
      </c>
      <c r="G107" s="32">
        <v>0</v>
      </c>
      <c r="H107" s="33">
        <v>255</v>
      </c>
    </row>
    <row r="108" spans="1:8" x14ac:dyDescent="0.3">
      <c r="A108" s="106" t="s">
        <v>117</v>
      </c>
      <c r="B108" s="41"/>
      <c r="C108" s="42" t="s">
        <v>118</v>
      </c>
      <c r="D108" s="31">
        <v>0</v>
      </c>
      <c r="E108" s="31">
        <v>0</v>
      </c>
      <c r="F108" s="31">
        <v>0</v>
      </c>
      <c r="G108" s="32">
        <v>0</v>
      </c>
      <c r="H108" s="33">
        <v>172</v>
      </c>
    </row>
    <row r="109" spans="1:8" x14ac:dyDescent="0.3">
      <c r="A109" s="133" t="s">
        <v>119</v>
      </c>
      <c r="B109" s="134"/>
      <c r="C109" s="42" t="s">
        <v>120</v>
      </c>
      <c r="D109" s="31">
        <v>0</v>
      </c>
      <c r="E109" s="31">
        <v>0</v>
      </c>
      <c r="F109" s="31">
        <v>0</v>
      </c>
      <c r="G109" s="32">
        <v>0</v>
      </c>
      <c r="H109" s="33">
        <v>266</v>
      </c>
    </row>
    <row r="110" spans="1:8" x14ac:dyDescent="0.3">
      <c r="A110" s="133" t="s">
        <v>121</v>
      </c>
      <c r="B110" s="134"/>
      <c r="C110" s="42" t="s">
        <v>122</v>
      </c>
      <c r="D110" s="31">
        <v>0</v>
      </c>
      <c r="E110" s="31">
        <v>0</v>
      </c>
      <c r="F110" s="31">
        <v>0</v>
      </c>
      <c r="G110" s="32">
        <v>0</v>
      </c>
      <c r="H110" s="33">
        <v>178</v>
      </c>
    </row>
    <row r="111" spans="1:8" x14ac:dyDescent="0.3">
      <c r="A111" s="133" t="s">
        <v>45</v>
      </c>
      <c r="B111" s="134"/>
      <c r="C111" s="42" t="s">
        <v>123</v>
      </c>
      <c r="D111" s="31">
        <v>0</v>
      </c>
      <c r="E111" s="31">
        <v>0</v>
      </c>
      <c r="F111" s="31">
        <v>0</v>
      </c>
      <c r="G111" s="32">
        <v>0</v>
      </c>
      <c r="H111" s="33">
        <v>236</v>
      </c>
    </row>
    <row r="112" spans="1:8" x14ac:dyDescent="0.3">
      <c r="A112" s="106" t="s">
        <v>124</v>
      </c>
      <c r="B112" s="41"/>
      <c r="C112" s="42" t="s">
        <v>125</v>
      </c>
      <c r="D112" s="31">
        <v>0</v>
      </c>
      <c r="E112" s="31">
        <v>0</v>
      </c>
      <c r="F112" s="31">
        <v>0</v>
      </c>
      <c r="G112" s="32">
        <v>0</v>
      </c>
      <c r="H112" s="33">
        <v>163</v>
      </c>
    </row>
    <row r="113" spans="1:8" x14ac:dyDescent="0.3">
      <c r="A113" s="106" t="s">
        <v>126</v>
      </c>
      <c r="B113" s="41"/>
      <c r="C113" s="42" t="s">
        <v>127</v>
      </c>
      <c r="D113" s="31">
        <v>0</v>
      </c>
      <c r="E113" s="31">
        <v>0</v>
      </c>
      <c r="F113" s="31">
        <v>0</v>
      </c>
      <c r="G113" s="32">
        <v>0</v>
      </c>
      <c r="H113" s="33">
        <v>200</v>
      </c>
    </row>
    <row r="114" spans="1:8" x14ac:dyDescent="0.3">
      <c r="A114" s="106" t="s">
        <v>128</v>
      </c>
      <c r="B114" s="41"/>
      <c r="C114" s="42" t="s">
        <v>129</v>
      </c>
      <c r="D114" s="31">
        <v>0</v>
      </c>
      <c r="E114" s="31">
        <v>0</v>
      </c>
      <c r="F114" s="31">
        <v>0</v>
      </c>
      <c r="G114" s="32">
        <v>0</v>
      </c>
      <c r="H114" s="33">
        <v>166</v>
      </c>
    </row>
    <row r="115" spans="1:8" x14ac:dyDescent="0.3">
      <c r="A115" s="106" t="s">
        <v>57</v>
      </c>
      <c r="B115" s="41"/>
      <c r="C115" s="42" t="s">
        <v>130</v>
      </c>
      <c r="D115" s="31">
        <v>0</v>
      </c>
      <c r="E115" s="31">
        <v>0</v>
      </c>
      <c r="F115" s="31">
        <v>0</v>
      </c>
      <c r="G115" s="32">
        <v>0</v>
      </c>
      <c r="H115" s="33">
        <v>333</v>
      </c>
    </row>
    <row r="116" spans="1:8" x14ac:dyDescent="0.3">
      <c r="A116" s="106" t="s">
        <v>47</v>
      </c>
      <c r="B116" s="41"/>
      <c r="C116" s="42" t="s">
        <v>131</v>
      </c>
      <c r="D116" s="31">
        <v>0</v>
      </c>
      <c r="E116" s="31">
        <v>0</v>
      </c>
      <c r="F116" s="31">
        <v>0</v>
      </c>
      <c r="G116" s="32">
        <v>0</v>
      </c>
      <c r="H116" s="33">
        <v>949</v>
      </c>
    </row>
    <row r="117" spans="1:8" x14ac:dyDescent="0.3">
      <c r="A117" s="133" t="s">
        <v>132</v>
      </c>
      <c r="B117" s="134"/>
      <c r="C117" s="42" t="s">
        <v>133</v>
      </c>
      <c r="D117" s="31">
        <v>0</v>
      </c>
      <c r="E117" s="31">
        <v>782</v>
      </c>
      <c r="F117" s="31">
        <v>782</v>
      </c>
      <c r="G117" s="32">
        <f>F117/E117*100</f>
        <v>100</v>
      </c>
      <c r="H117" s="33">
        <v>0</v>
      </c>
    </row>
    <row r="118" spans="1:8" x14ac:dyDescent="0.3">
      <c r="A118" s="106" t="s">
        <v>134</v>
      </c>
      <c r="B118" s="41"/>
      <c r="C118" s="42" t="s">
        <v>135</v>
      </c>
      <c r="D118" s="31">
        <v>0</v>
      </c>
      <c r="E118" s="31">
        <v>430</v>
      </c>
      <c r="F118" s="31">
        <v>430</v>
      </c>
      <c r="G118" s="32">
        <f>F118/E118*100</f>
        <v>100</v>
      </c>
      <c r="H118" s="33">
        <v>0</v>
      </c>
    </row>
    <row r="119" spans="1:8" x14ac:dyDescent="0.3">
      <c r="A119" s="8"/>
      <c r="B119" s="8"/>
      <c r="C119" s="1"/>
      <c r="D119" s="9"/>
      <c r="E119" s="9"/>
      <c r="F119" s="9"/>
      <c r="G119" s="10"/>
      <c r="H119" s="9"/>
    </row>
    <row r="120" spans="1:8" x14ac:dyDescent="0.3">
      <c r="A120" s="135" t="s">
        <v>136</v>
      </c>
      <c r="B120" s="135"/>
      <c r="C120" s="135"/>
      <c r="D120" s="135"/>
      <c r="E120" s="135"/>
      <c r="F120" s="135"/>
      <c r="G120" s="135"/>
      <c r="H120" s="135"/>
    </row>
    <row r="121" spans="1:8" x14ac:dyDescent="0.3">
      <c r="A121" s="136" t="s">
        <v>137</v>
      </c>
      <c r="B121" s="137"/>
      <c r="C121" s="18" t="s">
        <v>138</v>
      </c>
      <c r="D121" s="55">
        <v>0</v>
      </c>
      <c r="E121" s="55">
        <v>562</v>
      </c>
      <c r="F121" s="55">
        <v>562</v>
      </c>
      <c r="G121" s="32">
        <f t="shared" ref="G121:G139" si="2">F121/E121*100</f>
        <v>100</v>
      </c>
      <c r="H121" s="56">
        <v>0</v>
      </c>
    </row>
    <row r="122" spans="1:8" x14ac:dyDescent="0.3">
      <c r="A122" s="133" t="s">
        <v>139</v>
      </c>
      <c r="B122" s="134"/>
      <c r="C122" s="42" t="s">
        <v>140</v>
      </c>
      <c r="D122" s="55">
        <v>0</v>
      </c>
      <c r="E122" s="55">
        <v>549</v>
      </c>
      <c r="F122" s="55">
        <v>549</v>
      </c>
      <c r="G122" s="32">
        <f t="shared" si="2"/>
        <v>100</v>
      </c>
      <c r="H122" s="56">
        <v>0</v>
      </c>
    </row>
    <row r="123" spans="1:8" x14ac:dyDescent="0.3">
      <c r="A123" s="133" t="s">
        <v>141</v>
      </c>
      <c r="B123" s="134"/>
      <c r="C123" s="42" t="s">
        <v>142</v>
      </c>
      <c r="D123" s="31">
        <v>0</v>
      </c>
      <c r="E123" s="31">
        <v>838</v>
      </c>
      <c r="F123" s="31">
        <v>838</v>
      </c>
      <c r="G123" s="32">
        <f t="shared" si="2"/>
        <v>100</v>
      </c>
      <c r="H123" s="33">
        <v>0</v>
      </c>
    </row>
    <row r="124" spans="1:8" x14ac:dyDescent="0.3">
      <c r="A124" s="133" t="s">
        <v>143</v>
      </c>
      <c r="B124" s="134"/>
      <c r="C124" s="42" t="s">
        <v>144</v>
      </c>
      <c r="D124" s="31">
        <v>0</v>
      </c>
      <c r="E124" s="31">
        <v>827</v>
      </c>
      <c r="F124" s="31">
        <v>827</v>
      </c>
      <c r="G124" s="32">
        <f t="shared" si="2"/>
        <v>100</v>
      </c>
      <c r="H124" s="33">
        <v>0</v>
      </c>
    </row>
    <row r="125" spans="1:8" x14ac:dyDescent="0.3">
      <c r="A125" s="133" t="s">
        <v>145</v>
      </c>
      <c r="B125" s="134"/>
      <c r="C125" s="42" t="s">
        <v>146</v>
      </c>
      <c r="D125" s="31">
        <v>0</v>
      </c>
      <c r="E125" s="31">
        <v>544</v>
      </c>
      <c r="F125" s="31">
        <v>544</v>
      </c>
      <c r="G125" s="32">
        <f t="shared" si="2"/>
        <v>100</v>
      </c>
      <c r="H125" s="33">
        <v>0</v>
      </c>
    </row>
    <row r="126" spans="1:8" x14ac:dyDescent="0.3">
      <c r="A126" s="106" t="s">
        <v>147</v>
      </c>
      <c r="B126" s="41"/>
      <c r="C126" s="42" t="s">
        <v>148</v>
      </c>
      <c r="D126" s="31">
        <v>0</v>
      </c>
      <c r="E126" s="31">
        <v>494</v>
      </c>
      <c r="F126" s="31">
        <v>494</v>
      </c>
      <c r="G126" s="32">
        <f t="shared" si="2"/>
        <v>100</v>
      </c>
      <c r="H126" s="33">
        <v>0</v>
      </c>
    </row>
    <row r="127" spans="1:8" x14ac:dyDescent="0.3">
      <c r="A127" s="106" t="s">
        <v>149</v>
      </c>
      <c r="B127" s="41"/>
      <c r="C127" s="42" t="s">
        <v>122</v>
      </c>
      <c r="D127" s="31">
        <v>0</v>
      </c>
      <c r="E127" s="31">
        <v>577</v>
      </c>
      <c r="F127" s="31">
        <v>577</v>
      </c>
      <c r="G127" s="32">
        <f t="shared" si="2"/>
        <v>100</v>
      </c>
      <c r="H127" s="33">
        <v>0</v>
      </c>
    </row>
    <row r="128" spans="1:8" x14ac:dyDescent="0.3">
      <c r="A128" s="106" t="s">
        <v>150</v>
      </c>
      <c r="B128" s="41"/>
      <c r="C128" s="42" t="s">
        <v>123</v>
      </c>
      <c r="D128" s="31">
        <v>0</v>
      </c>
      <c r="E128" s="31">
        <v>626</v>
      </c>
      <c r="F128" s="31">
        <v>626</v>
      </c>
      <c r="G128" s="32">
        <f t="shared" si="2"/>
        <v>100</v>
      </c>
      <c r="H128" s="33">
        <v>0</v>
      </c>
    </row>
    <row r="129" spans="1:8" x14ac:dyDescent="0.3">
      <c r="A129" s="106" t="s">
        <v>151</v>
      </c>
      <c r="B129" s="41"/>
      <c r="C129" s="42" t="s">
        <v>127</v>
      </c>
      <c r="D129" s="31">
        <v>0</v>
      </c>
      <c r="E129" s="31">
        <v>695</v>
      </c>
      <c r="F129" s="31">
        <v>695</v>
      </c>
      <c r="G129" s="32">
        <f t="shared" si="2"/>
        <v>100</v>
      </c>
      <c r="H129" s="33">
        <v>0</v>
      </c>
    </row>
    <row r="130" spans="1:8" x14ac:dyDescent="0.3">
      <c r="A130" s="133" t="s">
        <v>152</v>
      </c>
      <c r="B130" s="134"/>
      <c r="C130" s="42" t="s">
        <v>153</v>
      </c>
      <c r="D130" s="31">
        <v>0</v>
      </c>
      <c r="E130" s="31">
        <v>617</v>
      </c>
      <c r="F130" s="31">
        <v>606</v>
      </c>
      <c r="G130" s="32">
        <f t="shared" si="2"/>
        <v>98.217179902755277</v>
      </c>
      <c r="H130" s="33">
        <v>0</v>
      </c>
    </row>
    <row r="131" spans="1:8" x14ac:dyDescent="0.3">
      <c r="A131" s="133" t="s">
        <v>154</v>
      </c>
      <c r="B131" s="134"/>
      <c r="C131" s="42" t="s">
        <v>155</v>
      </c>
      <c r="D131" s="31">
        <v>0</v>
      </c>
      <c r="E131" s="31">
        <v>314</v>
      </c>
      <c r="F131" s="31">
        <v>313</v>
      </c>
      <c r="G131" s="32">
        <f t="shared" si="2"/>
        <v>99.681528662420376</v>
      </c>
      <c r="H131" s="33">
        <v>469</v>
      </c>
    </row>
    <row r="132" spans="1:8" x14ac:dyDescent="0.3">
      <c r="A132" s="133" t="s">
        <v>156</v>
      </c>
      <c r="B132" s="134"/>
      <c r="C132" s="42" t="s">
        <v>157</v>
      </c>
      <c r="D132" s="55">
        <v>0</v>
      </c>
      <c r="E132" s="55">
        <v>341</v>
      </c>
      <c r="F132" s="55">
        <v>321</v>
      </c>
      <c r="G132" s="32">
        <f t="shared" si="2"/>
        <v>94.134897360703818</v>
      </c>
      <c r="H132" s="56">
        <v>0</v>
      </c>
    </row>
    <row r="133" spans="1:8" x14ac:dyDescent="0.3">
      <c r="A133" s="133" t="s">
        <v>158</v>
      </c>
      <c r="B133" s="134"/>
      <c r="C133" s="42" t="s">
        <v>159</v>
      </c>
      <c r="D133" s="31">
        <v>0</v>
      </c>
      <c r="E133" s="31">
        <v>410</v>
      </c>
      <c r="F133" s="31">
        <v>405</v>
      </c>
      <c r="G133" s="32">
        <f t="shared" si="2"/>
        <v>98.780487804878049</v>
      </c>
      <c r="H133" s="33">
        <v>0</v>
      </c>
    </row>
    <row r="134" spans="1:8" x14ac:dyDescent="0.3">
      <c r="A134" s="133" t="s">
        <v>160</v>
      </c>
      <c r="B134" s="134"/>
      <c r="C134" s="42" t="s">
        <v>161</v>
      </c>
      <c r="D134" s="55">
        <v>0</v>
      </c>
      <c r="E134" s="55">
        <v>572</v>
      </c>
      <c r="F134" s="55">
        <v>572</v>
      </c>
      <c r="G134" s="32">
        <f t="shared" si="2"/>
        <v>100</v>
      </c>
      <c r="H134" s="56">
        <v>0</v>
      </c>
    </row>
    <row r="135" spans="1:8" x14ac:dyDescent="0.3">
      <c r="A135" s="89" t="s">
        <v>162</v>
      </c>
      <c r="B135" s="21"/>
      <c r="C135" s="18" t="s">
        <v>163</v>
      </c>
      <c r="D135" s="55">
        <v>0</v>
      </c>
      <c r="E135" s="55">
        <v>119</v>
      </c>
      <c r="F135" s="55">
        <v>119</v>
      </c>
      <c r="G135" s="32">
        <f t="shared" si="2"/>
        <v>100</v>
      </c>
      <c r="H135" s="56">
        <v>0</v>
      </c>
    </row>
    <row r="136" spans="1:8" x14ac:dyDescent="0.3">
      <c r="A136" s="89" t="s">
        <v>164</v>
      </c>
      <c r="B136" s="21"/>
      <c r="C136" s="18" t="s">
        <v>165</v>
      </c>
      <c r="D136" s="55">
        <v>0</v>
      </c>
      <c r="E136" s="55">
        <v>685</v>
      </c>
      <c r="F136" s="55">
        <v>685</v>
      </c>
      <c r="G136" s="32">
        <f t="shared" si="2"/>
        <v>100</v>
      </c>
      <c r="H136" s="56">
        <v>0</v>
      </c>
    </row>
    <row r="137" spans="1:8" x14ac:dyDescent="0.3">
      <c r="A137" s="89" t="s">
        <v>166</v>
      </c>
      <c r="B137" s="21"/>
      <c r="C137" s="18" t="s">
        <v>167</v>
      </c>
      <c r="D137" s="55">
        <v>0</v>
      </c>
      <c r="E137" s="55">
        <v>538</v>
      </c>
      <c r="F137" s="55">
        <v>538</v>
      </c>
      <c r="G137" s="32">
        <f t="shared" si="2"/>
        <v>100</v>
      </c>
      <c r="H137" s="56">
        <v>0</v>
      </c>
    </row>
    <row r="138" spans="1:8" ht="15" thickBot="1" x14ac:dyDescent="0.35">
      <c r="A138" s="138" t="s">
        <v>168</v>
      </c>
      <c r="B138" s="139"/>
      <c r="C138" s="140" t="s">
        <v>153</v>
      </c>
      <c r="D138" s="63">
        <v>0</v>
      </c>
      <c r="E138" s="63">
        <v>345</v>
      </c>
      <c r="F138" s="63">
        <v>345</v>
      </c>
      <c r="G138" s="141">
        <f t="shared" si="2"/>
        <v>100</v>
      </c>
      <c r="H138" s="64">
        <v>0</v>
      </c>
    </row>
    <row r="139" spans="1:8" ht="15" thickBot="1" x14ac:dyDescent="0.35">
      <c r="A139" s="142"/>
      <c r="B139" s="143" t="s">
        <v>25</v>
      </c>
      <c r="C139" s="144"/>
      <c r="D139" s="145">
        <f>SUM(D99:D138)</f>
        <v>0</v>
      </c>
      <c r="E139" s="145">
        <f>SUM(E99:E138)</f>
        <v>25252</v>
      </c>
      <c r="F139" s="145">
        <f>SUM(F99:F138)</f>
        <v>25215</v>
      </c>
      <c r="G139" s="146">
        <f t="shared" si="2"/>
        <v>99.853476952320605</v>
      </c>
      <c r="H139" s="147">
        <f>SUM(H99:H138)</f>
        <v>16978</v>
      </c>
    </row>
    <row r="140" spans="1:8" ht="15" thickBot="1" x14ac:dyDescent="0.35">
      <c r="A140" s="148"/>
      <c r="B140" s="149"/>
      <c r="C140" s="150"/>
      <c r="D140" s="151"/>
      <c r="E140" s="151"/>
      <c r="F140" s="151"/>
      <c r="G140" s="152"/>
      <c r="H140" s="151"/>
    </row>
    <row r="141" spans="1:8" x14ac:dyDescent="0.3">
      <c r="A141" s="153" t="s">
        <v>169</v>
      </c>
      <c r="B141" s="125"/>
      <c r="C141" s="154" t="s">
        <v>170</v>
      </c>
      <c r="D141" s="43">
        <v>0</v>
      </c>
      <c r="E141" s="43">
        <v>0</v>
      </c>
      <c r="F141" s="43">
        <v>0</v>
      </c>
      <c r="G141" s="71">
        <v>0</v>
      </c>
      <c r="H141" s="72">
        <v>90</v>
      </c>
    </row>
    <row r="142" spans="1:8" x14ac:dyDescent="0.3">
      <c r="A142" s="89" t="s">
        <v>171</v>
      </c>
      <c r="B142" s="18"/>
      <c r="C142" s="18" t="s">
        <v>172</v>
      </c>
      <c r="D142" s="31">
        <v>0</v>
      </c>
      <c r="E142" s="31">
        <v>0</v>
      </c>
      <c r="F142" s="31">
        <v>0</v>
      </c>
      <c r="G142" s="32">
        <v>0</v>
      </c>
      <c r="H142" s="33">
        <v>980</v>
      </c>
    </row>
    <row r="143" spans="1:8" x14ac:dyDescent="0.3">
      <c r="A143" s="89" t="s">
        <v>173</v>
      </c>
      <c r="B143" s="18"/>
      <c r="C143" s="42" t="s">
        <v>174</v>
      </c>
      <c r="D143" s="55">
        <v>0</v>
      </c>
      <c r="E143" s="55">
        <v>0</v>
      </c>
      <c r="F143" s="55">
        <v>0</v>
      </c>
      <c r="G143" s="32">
        <v>0</v>
      </c>
      <c r="H143" s="56">
        <v>1360</v>
      </c>
    </row>
    <row r="144" spans="1:8" x14ac:dyDescent="0.3">
      <c r="A144" s="89" t="s">
        <v>175</v>
      </c>
      <c r="B144" s="18"/>
      <c r="C144" s="18" t="s">
        <v>176</v>
      </c>
      <c r="D144" s="31">
        <v>0</v>
      </c>
      <c r="E144" s="31">
        <v>0</v>
      </c>
      <c r="F144" s="31">
        <v>0</v>
      </c>
      <c r="G144" s="32">
        <v>0</v>
      </c>
      <c r="H144" s="33">
        <v>1125</v>
      </c>
    </row>
    <row r="145" spans="1:8" x14ac:dyDescent="0.3">
      <c r="A145" s="89" t="s">
        <v>177</v>
      </c>
      <c r="B145" s="18"/>
      <c r="C145" s="18" t="s">
        <v>178</v>
      </c>
      <c r="D145" s="55">
        <v>16995</v>
      </c>
      <c r="E145" s="55">
        <v>13828</v>
      </c>
      <c r="F145" s="55">
        <v>13741</v>
      </c>
      <c r="G145" s="32">
        <f t="shared" ref="G145:G168" si="3">F145/E145*100</f>
        <v>99.370841770321078</v>
      </c>
      <c r="H145" s="56">
        <v>3265</v>
      </c>
    </row>
    <row r="146" spans="1:8" x14ac:dyDescent="0.3">
      <c r="A146" s="89" t="s">
        <v>179</v>
      </c>
      <c r="B146" s="18"/>
      <c r="C146" s="42" t="s">
        <v>180</v>
      </c>
      <c r="D146" s="31">
        <v>8193</v>
      </c>
      <c r="E146" s="31">
        <v>7785</v>
      </c>
      <c r="F146" s="31">
        <v>7332</v>
      </c>
      <c r="G146" s="32">
        <f t="shared" si="3"/>
        <v>94.181117533718691</v>
      </c>
      <c r="H146" s="33">
        <v>4772</v>
      </c>
    </row>
    <row r="147" spans="1:8" x14ac:dyDescent="0.3">
      <c r="A147" s="89" t="s">
        <v>181</v>
      </c>
      <c r="B147" s="18"/>
      <c r="C147" s="42" t="s">
        <v>182</v>
      </c>
      <c r="D147" s="31">
        <v>0</v>
      </c>
      <c r="E147" s="31">
        <v>0</v>
      </c>
      <c r="F147" s="31">
        <v>0</v>
      </c>
      <c r="G147" s="32">
        <v>0</v>
      </c>
      <c r="H147" s="33">
        <v>62</v>
      </c>
    </row>
    <row r="148" spans="1:8" x14ac:dyDescent="0.3">
      <c r="A148" s="89" t="s">
        <v>183</v>
      </c>
      <c r="B148" s="18"/>
      <c r="C148" s="42" t="s">
        <v>184</v>
      </c>
      <c r="D148" s="31">
        <v>4130</v>
      </c>
      <c r="E148" s="31">
        <v>4538</v>
      </c>
      <c r="F148" s="31">
        <v>4475</v>
      </c>
      <c r="G148" s="32">
        <f t="shared" si="3"/>
        <v>98.611723226090788</v>
      </c>
      <c r="H148" s="33">
        <v>1585</v>
      </c>
    </row>
    <row r="149" spans="1:8" x14ac:dyDescent="0.3">
      <c r="A149" s="89" t="s">
        <v>185</v>
      </c>
      <c r="B149" s="131"/>
      <c r="C149" s="42" t="s">
        <v>186</v>
      </c>
      <c r="D149" s="31">
        <v>0</v>
      </c>
      <c r="E149" s="31">
        <v>0</v>
      </c>
      <c r="F149" s="31">
        <v>0</v>
      </c>
      <c r="G149" s="32">
        <v>0</v>
      </c>
      <c r="H149" s="33">
        <v>1262</v>
      </c>
    </row>
    <row r="150" spans="1:8" x14ac:dyDescent="0.3">
      <c r="A150" s="89" t="s">
        <v>187</v>
      </c>
      <c r="B150" s="18"/>
      <c r="C150" s="42" t="s">
        <v>188</v>
      </c>
      <c r="D150" s="55">
        <v>0</v>
      </c>
      <c r="E150" s="55">
        <v>0</v>
      </c>
      <c r="F150" s="55">
        <v>0</v>
      </c>
      <c r="G150" s="32">
        <v>0</v>
      </c>
      <c r="H150" s="56">
        <v>386</v>
      </c>
    </row>
    <row r="151" spans="1:8" x14ac:dyDescent="0.3">
      <c r="A151" s="136" t="s">
        <v>189</v>
      </c>
      <c r="B151" s="137"/>
      <c r="C151" s="18" t="s">
        <v>190</v>
      </c>
      <c r="D151" s="55">
        <v>0</v>
      </c>
      <c r="E151" s="55">
        <v>168</v>
      </c>
      <c r="F151" s="55">
        <v>162</v>
      </c>
      <c r="G151" s="32">
        <f t="shared" si="3"/>
        <v>96.428571428571431</v>
      </c>
      <c r="H151" s="33">
        <v>0</v>
      </c>
    </row>
    <row r="152" spans="1:8" x14ac:dyDescent="0.3">
      <c r="A152" s="89" t="s">
        <v>191</v>
      </c>
      <c r="B152" s="21"/>
      <c r="C152" s="18" t="s">
        <v>192</v>
      </c>
      <c r="D152" s="55">
        <v>0</v>
      </c>
      <c r="E152" s="55">
        <v>3</v>
      </c>
      <c r="F152" s="55">
        <v>3</v>
      </c>
      <c r="G152" s="32">
        <f t="shared" si="3"/>
        <v>100</v>
      </c>
      <c r="H152" s="33">
        <v>0</v>
      </c>
    </row>
    <row r="153" spans="1:8" x14ac:dyDescent="0.3">
      <c r="A153" s="136" t="s">
        <v>193</v>
      </c>
      <c r="B153" s="137"/>
      <c r="C153" s="18" t="s">
        <v>194</v>
      </c>
      <c r="D153" s="55">
        <v>0</v>
      </c>
      <c r="E153" s="55">
        <v>82</v>
      </c>
      <c r="F153" s="55">
        <v>82</v>
      </c>
      <c r="G153" s="32">
        <f t="shared" si="3"/>
        <v>100</v>
      </c>
      <c r="H153" s="33">
        <v>0</v>
      </c>
    </row>
    <row r="154" spans="1:8" x14ac:dyDescent="0.3">
      <c r="A154" s="136" t="s">
        <v>195</v>
      </c>
      <c r="B154" s="137"/>
      <c r="C154" s="18" t="s">
        <v>196</v>
      </c>
      <c r="D154" s="55">
        <v>0</v>
      </c>
      <c r="E154" s="55">
        <v>54</v>
      </c>
      <c r="F154" s="55">
        <v>54</v>
      </c>
      <c r="G154" s="32">
        <f t="shared" si="3"/>
        <v>100</v>
      </c>
      <c r="H154" s="33">
        <v>0</v>
      </c>
    </row>
    <row r="155" spans="1:8" x14ac:dyDescent="0.3">
      <c r="A155" s="113">
        <v>3113</v>
      </c>
      <c r="B155" s="114">
        <v>5331</v>
      </c>
      <c r="C155" s="115" t="s">
        <v>76</v>
      </c>
      <c r="D155" s="116">
        <f>SUM(D141:D154)</f>
        <v>29318</v>
      </c>
      <c r="E155" s="116">
        <f>SUM(E141:E154)</f>
        <v>26458</v>
      </c>
      <c r="F155" s="116">
        <f>SUM(F141:F154)</f>
        <v>25849</v>
      </c>
      <c r="G155" s="117">
        <f>F155/E155*100</f>
        <v>97.698238717968096</v>
      </c>
      <c r="H155" s="118">
        <f>SUM(H141:H154)</f>
        <v>14887</v>
      </c>
    </row>
    <row r="156" spans="1:8" x14ac:dyDescent="0.3">
      <c r="A156" s="89" t="s">
        <v>77</v>
      </c>
      <c r="B156" s="18">
        <v>30</v>
      </c>
      <c r="C156" s="18" t="s">
        <v>197</v>
      </c>
      <c r="D156" s="31">
        <v>5000</v>
      </c>
      <c r="E156" s="31">
        <v>5080</v>
      </c>
      <c r="F156" s="31">
        <v>5080</v>
      </c>
      <c r="G156" s="32">
        <f t="shared" si="3"/>
        <v>100</v>
      </c>
      <c r="H156" s="33">
        <v>5100</v>
      </c>
    </row>
    <row r="157" spans="1:8" x14ac:dyDescent="0.3">
      <c r="A157" s="105"/>
      <c r="B157" s="18">
        <v>31</v>
      </c>
      <c r="C157" s="18" t="s">
        <v>198</v>
      </c>
      <c r="D157" s="31">
        <v>6200</v>
      </c>
      <c r="E157" s="31">
        <v>6250</v>
      </c>
      <c r="F157" s="31">
        <v>6250</v>
      </c>
      <c r="G157" s="32">
        <f t="shared" si="3"/>
        <v>100</v>
      </c>
      <c r="H157" s="33">
        <v>6200</v>
      </c>
    </row>
    <row r="158" spans="1:8" x14ac:dyDescent="0.3">
      <c r="A158" s="105"/>
      <c r="B158" s="18">
        <v>33</v>
      </c>
      <c r="C158" s="18" t="s">
        <v>199</v>
      </c>
      <c r="D158" s="31">
        <v>7290</v>
      </c>
      <c r="E158" s="31">
        <v>7400</v>
      </c>
      <c r="F158" s="31">
        <v>7400</v>
      </c>
      <c r="G158" s="32">
        <f t="shared" si="3"/>
        <v>100</v>
      </c>
      <c r="H158" s="33">
        <v>7290</v>
      </c>
    </row>
    <row r="159" spans="1:8" x14ac:dyDescent="0.3">
      <c r="A159" s="105"/>
      <c r="B159" s="18">
        <v>34</v>
      </c>
      <c r="C159" s="18" t="s">
        <v>200</v>
      </c>
      <c r="D159" s="31">
        <v>5700</v>
      </c>
      <c r="E159" s="31">
        <v>5800</v>
      </c>
      <c r="F159" s="31">
        <v>5800</v>
      </c>
      <c r="G159" s="32">
        <f t="shared" si="3"/>
        <v>100</v>
      </c>
      <c r="H159" s="33">
        <v>5640</v>
      </c>
    </row>
    <row r="160" spans="1:8" x14ac:dyDescent="0.3">
      <c r="A160" s="105"/>
      <c r="B160" s="18">
        <v>36</v>
      </c>
      <c r="C160" s="18" t="s">
        <v>201</v>
      </c>
      <c r="D160" s="31">
        <v>5100</v>
      </c>
      <c r="E160" s="31">
        <v>5200</v>
      </c>
      <c r="F160" s="31">
        <v>5200</v>
      </c>
      <c r="G160" s="32">
        <f t="shared" si="3"/>
        <v>100</v>
      </c>
      <c r="H160" s="33">
        <v>5020</v>
      </c>
    </row>
    <row r="161" spans="1:8" x14ac:dyDescent="0.3">
      <c r="A161" s="105"/>
      <c r="B161" s="18">
        <v>37</v>
      </c>
      <c r="C161" s="18" t="s">
        <v>202</v>
      </c>
      <c r="D161" s="31">
        <v>5800</v>
      </c>
      <c r="E161" s="31">
        <v>5950</v>
      </c>
      <c r="F161" s="31">
        <v>5950</v>
      </c>
      <c r="G161" s="32">
        <f t="shared" si="3"/>
        <v>100</v>
      </c>
      <c r="H161" s="33">
        <v>5700</v>
      </c>
    </row>
    <row r="162" spans="1:8" x14ac:dyDescent="0.3">
      <c r="A162" s="105"/>
      <c r="B162" s="18">
        <v>38</v>
      </c>
      <c r="C162" s="18" t="s">
        <v>203</v>
      </c>
      <c r="D162" s="31">
        <v>4700</v>
      </c>
      <c r="E162" s="31">
        <v>5000</v>
      </c>
      <c r="F162" s="31">
        <v>5000</v>
      </c>
      <c r="G162" s="32">
        <f t="shared" si="3"/>
        <v>100</v>
      </c>
      <c r="H162" s="33">
        <v>4590</v>
      </c>
    </row>
    <row r="163" spans="1:8" x14ac:dyDescent="0.3">
      <c r="A163" s="105"/>
      <c r="B163" s="18">
        <v>39</v>
      </c>
      <c r="C163" s="18" t="s">
        <v>204</v>
      </c>
      <c r="D163" s="31">
        <v>7200</v>
      </c>
      <c r="E163" s="31">
        <v>7300</v>
      </c>
      <c r="F163" s="31">
        <v>7300</v>
      </c>
      <c r="G163" s="32">
        <f t="shared" si="3"/>
        <v>100</v>
      </c>
      <c r="H163" s="33">
        <v>8770</v>
      </c>
    </row>
    <row r="164" spans="1:8" x14ac:dyDescent="0.3">
      <c r="A164" s="105"/>
      <c r="B164" s="18">
        <v>41</v>
      </c>
      <c r="C164" s="18" t="s">
        <v>205</v>
      </c>
      <c r="D164" s="31">
        <v>6500</v>
      </c>
      <c r="E164" s="31">
        <v>6550</v>
      </c>
      <c r="F164" s="31">
        <v>6550</v>
      </c>
      <c r="G164" s="32">
        <f t="shared" si="3"/>
        <v>100</v>
      </c>
      <c r="H164" s="33">
        <v>6500</v>
      </c>
    </row>
    <row r="165" spans="1:8" x14ac:dyDescent="0.3">
      <c r="A165" s="105"/>
      <c r="B165" s="18">
        <v>42</v>
      </c>
      <c r="C165" s="18" t="s">
        <v>206</v>
      </c>
      <c r="D165" s="31">
        <v>6200</v>
      </c>
      <c r="E165" s="31">
        <v>6300</v>
      </c>
      <c r="F165" s="31">
        <v>6300</v>
      </c>
      <c r="G165" s="32">
        <f t="shared" si="3"/>
        <v>100</v>
      </c>
      <c r="H165" s="33">
        <v>6160</v>
      </c>
    </row>
    <row r="166" spans="1:8" x14ac:dyDescent="0.3">
      <c r="A166" s="105"/>
      <c r="B166" s="18">
        <v>43</v>
      </c>
      <c r="C166" s="18" t="s">
        <v>207</v>
      </c>
      <c r="D166" s="31">
        <v>4700</v>
      </c>
      <c r="E166" s="31">
        <v>4850</v>
      </c>
      <c r="F166" s="31">
        <v>4850</v>
      </c>
      <c r="G166" s="32">
        <f t="shared" si="3"/>
        <v>100</v>
      </c>
      <c r="H166" s="33">
        <v>4660</v>
      </c>
    </row>
    <row r="167" spans="1:8" x14ac:dyDescent="0.3">
      <c r="A167" s="105"/>
      <c r="B167" s="18">
        <v>44</v>
      </c>
      <c r="C167" s="18" t="s">
        <v>208</v>
      </c>
      <c r="D167" s="31">
        <v>5700</v>
      </c>
      <c r="E167" s="31">
        <v>6200</v>
      </c>
      <c r="F167" s="31">
        <v>6200</v>
      </c>
      <c r="G167" s="32">
        <f t="shared" si="3"/>
        <v>100</v>
      </c>
      <c r="H167" s="33">
        <v>5630</v>
      </c>
    </row>
    <row r="168" spans="1:8" x14ac:dyDescent="0.3">
      <c r="A168" s="105"/>
      <c r="B168" s="18">
        <v>45</v>
      </c>
      <c r="C168" s="18" t="s">
        <v>209</v>
      </c>
      <c r="D168" s="31">
        <v>7100</v>
      </c>
      <c r="E168" s="31">
        <v>7100</v>
      </c>
      <c r="F168" s="31">
        <v>7100</v>
      </c>
      <c r="G168" s="32">
        <f t="shared" si="3"/>
        <v>100</v>
      </c>
      <c r="H168" s="33">
        <v>7090</v>
      </c>
    </row>
    <row r="169" spans="1:8" x14ac:dyDescent="0.3">
      <c r="A169" s="105" t="s">
        <v>189</v>
      </c>
      <c r="B169" s="18"/>
      <c r="C169" s="132" t="s">
        <v>210</v>
      </c>
      <c r="D169" s="31"/>
      <c r="E169" s="31"/>
      <c r="F169" s="31"/>
      <c r="G169" s="32"/>
      <c r="H169" s="33">
        <v>16</v>
      </c>
    </row>
    <row r="170" spans="1:8" x14ac:dyDescent="0.3">
      <c r="A170" s="105" t="s">
        <v>211</v>
      </c>
      <c r="B170" s="18"/>
      <c r="C170" s="132" t="s">
        <v>212</v>
      </c>
      <c r="D170" s="31"/>
      <c r="E170" s="31"/>
      <c r="F170" s="31"/>
      <c r="G170" s="32"/>
      <c r="H170" s="33">
        <v>121</v>
      </c>
    </row>
    <row r="171" spans="1:8" x14ac:dyDescent="0.3">
      <c r="A171" s="113">
        <v>3113</v>
      </c>
      <c r="B171" s="114">
        <v>5331</v>
      </c>
      <c r="C171" s="115" t="s">
        <v>76</v>
      </c>
      <c r="D171" s="116">
        <f>SUM(D156:D168)</f>
        <v>77190</v>
      </c>
      <c r="E171" s="116">
        <f>SUM(E156:E168)</f>
        <v>78980</v>
      </c>
      <c r="F171" s="116">
        <f>SUM(F156:F168)</f>
        <v>78980</v>
      </c>
      <c r="G171" s="117">
        <f>F171/E171*100</f>
        <v>100</v>
      </c>
      <c r="H171" s="118">
        <f>SUM(H156:H170)</f>
        <v>78487</v>
      </c>
    </row>
    <row r="172" spans="1:8" ht="15" thickBot="1" x14ac:dyDescent="0.35">
      <c r="A172" s="119"/>
      <c r="B172" s="120" t="s">
        <v>25</v>
      </c>
      <c r="C172" s="155"/>
      <c r="D172" s="48">
        <f>D155+D171</f>
        <v>106508</v>
      </c>
      <c r="E172" s="48">
        <f>E155+E171</f>
        <v>105438</v>
      </c>
      <c r="F172" s="48">
        <f>F155+F171</f>
        <v>104829</v>
      </c>
      <c r="G172" s="49">
        <f>F172/E172*100</f>
        <v>99.422409378023104</v>
      </c>
      <c r="H172" s="50">
        <f>H155+H171</f>
        <v>93374</v>
      </c>
    </row>
    <row r="173" spans="1:8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ht="15" thickBot="1" x14ac:dyDescent="0.35">
      <c r="A174" s="135" t="s">
        <v>213</v>
      </c>
      <c r="B174" s="135"/>
      <c r="C174" s="135"/>
      <c r="D174" s="135"/>
      <c r="E174" s="135"/>
      <c r="F174" s="135"/>
      <c r="G174" s="135"/>
      <c r="H174" s="135"/>
    </row>
    <row r="175" spans="1:8" x14ac:dyDescent="0.3">
      <c r="A175" s="124">
        <v>3113</v>
      </c>
      <c r="B175" s="125">
        <v>5336</v>
      </c>
      <c r="C175" s="126" t="s">
        <v>98</v>
      </c>
      <c r="D175" s="127"/>
      <c r="E175" s="127"/>
      <c r="F175" s="127"/>
      <c r="G175" s="128"/>
      <c r="H175" s="129"/>
    </row>
    <row r="176" spans="1:8" x14ac:dyDescent="0.3">
      <c r="A176" s="89" t="s">
        <v>214</v>
      </c>
      <c r="B176" s="90"/>
      <c r="C176" s="18" t="s">
        <v>215</v>
      </c>
      <c r="D176" s="31">
        <v>0</v>
      </c>
      <c r="E176" s="31">
        <v>1061</v>
      </c>
      <c r="F176" s="31">
        <v>1061</v>
      </c>
      <c r="G176" s="32">
        <f>F176/E176*100</f>
        <v>100</v>
      </c>
      <c r="H176" s="33">
        <v>0</v>
      </c>
    </row>
    <row r="177" spans="1:8" x14ac:dyDescent="0.3">
      <c r="A177" s="89" t="s">
        <v>216</v>
      </c>
      <c r="B177" s="90"/>
      <c r="C177" s="18" t="s">
        <v>217</v>
      </c>
      <c r="D177" s="31">
        <v>0</v>
      </c>
      <c r="E177" s="31">
        <v>0</v>
      </c>
      <c r="F177" s="31">
        <v>0</v>
      </c>
      <c r="G177" s="32">
        <v>0</v>
      </c>
      <c r="H177" s="33">
        <v>641</v>
      </c>
    </row>
    <row r="178" spans="1:8" x14ac:dyDescent="0.3">
      <c r="A178" s="89" t="s">
        <v>218</v>
      </c>
      <c r="B178" s="90"/>
      <c r="C178" s="18" t="s">
        <v>219</v>
      </c>
      <c r="D178" s="31">
        <v>0</v>
      </c>
      <c r="E178" s="31">
        <v>21669</v>
      </c>
      <c r="F178" s="31">
        <v>21669</v>
      </c>
      <c r="G178" s="32">
        <f>F178/E178*100</f>
        <v>100</v>
      </c>
      <c r="H178" s="33">
        <v>8875</v>
      </c>
    </row>
    <row r="179" spans="1:8" x14ac:dyDescent="0.3">
      <c r="A179" s="89" t="s">
        <v>220</v>
      </c>
      <c r="B179" s="90"/>
      <c r="C179" s="18" t="s">
        <v>221</v>
      </c>
      <c r="D179" s="31">
        <v>0</v>
      </c>
      <c r="E179" s="31">
        <v>29</v>
      </c>
      <c r="F179" s="31">
        <v>29</v>
      </c>
      <c r="G179" s="32">
        <f>F179/E179*100</f>
        <v>100</v>
      </c>
      <c r="H179" s="33">
        <v>28</v>
      </c>
    </row>
    <row r="180" spans="1:8" x14ac:dyDescent="0.3">
      <c r="A180" s="89" t="s">
        <v>222</v>
      </c>
      <c r="B180" s="90"/>
      <c r="C180" s="18" t="s">
        <v>223</v>
      </c>
      <c r="D180" s="31">
        <v>0</v>
      </c>
      <c r="E180" s="31">
        <v>435</v>
      </c>
      <c r="F180" s="31">
        <v>435</v>
      </c>
      <c r="G180" s="32">
        <f>F180/E180*100</f>
        <v>100</v>
      </c>
      <c r="H180" s="33">
        <v>405</v>
      </c>
    </row>
    <row r="181" spans="1:8" x14ac:dyDescent="0.3">
      <c r="A181" s="89" t="s">
        <v>49</v>
      </c>
      <c r="B181" s="90"/>
      <c r="C181" s="18" t="s">
        <v>224</v>
      </c>
      <c r="D181" s="31">
        <v>0</v>
      </c>
      <c r="E181" s="31">
        <v>0</v>
      </c>
      <c r="F181" s="31">
        <v>0</v>
      </c>
      <c r="G181" s="32">
        <v>0</v>
      </c>
      <c r="H181" s="33">
        <v>453</v>
      </c>
    </row>
    <row r="182" spans="1:8" x14ac:dyDescent="0.3">
      <c r="A182" s="89" t="s">
        <v>51</v>
      </c>
      <c r="B182" s="90"/>
      <c r="C182" s="18" t="s">
        <v>225</v>
      </c>
      <c r="D182" s="31">
        <v>0</v>
      </c>
      <c r="E182" s="31">
        <v>0</v>
      </c>
      <c r="F182" s="31">
        <v>0</v>
      </c>
      <c r="G182" s="32">
        <v>0</v>
      </c>
      <c r="H182" s="33">
        <v>532</v>
      </c>
    </row>
    <row r="183" spans="1:8" x14ac:dyDescent="0.3">
      <c r="A183" s="89" t="s">
        <v>226</v>
      </c>
      <c r="B183" s="90"/>
      <c r="C183" s="18" t="s">
        <v>227</v>
      </c>
      <c r="D183" s="31">
        <v>0</v>
      </c>
      <c r="E183" s="31">
        <v>0</v>
      </c>
      <c r="F183" s="31">
        <v>0</v>
      </c>
      <c r="G183" s="32">
        <v>0</v>
      </c>
      <c r="H183" s="33">
        <v>303</v>
      </c>
    </row>
    <row r="184" spans="1:8" x14ac:dyDescent="0.3">
      <c r="A184" s="89" t="s">
        <v>228</v>
      </c>
      <c r="B184" s="90"/>
      <c r="C184" s="18" t="s">
        <v>229</v>
      </c>
      <c r="D184" s="31">
        <v>0</v>
      </c>
      <c r="E184" s="31">
        <v>0</v>
      </c>
      <c r="F184" s="31">
        <v>0</v>
      </c>
      <c r="G184" s="32">
        <v>0</v>
      </c>
      <c r="H184" s="33">
        <v>267</v>
      </c>
    </row>
    <row r="185" spans="1:8" x14ac:dyDescent="0.3">
      <c r="A185" s="89" t="s">
        <v>230</v>
      </c>
      <c r="B185" s="90"/>
      <c r="C185" s="18" t="s">
        <v>231</v>
      </c>
      <c r="D185" s="31">
        <v>0</v>
      </c>
      <c r="E185" s="31">
        <v>0</v>
      </c>
      <c r="F185" s="31">
        <v>0</v>
      </c>
      <c r="G185" s="32">
        <v>0</v>
      </c>
      <c r="H185" s="33">
        <v>504</v>
      </c>
    </row>
    <row r="186" spans="1:8" x14ac:dyDescent="0.3">
      <c r="A186" s="89" t="s">
        <v>232</v>
      </c>
      <c r="B186" s="90"/>
      <c r="C186" s="18" t="s">
        <v>233</v>
      </c>
      <c r="D186" s="31">
        <v>0</v>
      </c>
      <c r="E186" s="31">
        <v>0</v>
      </c>
      <c r="F186" s="31">
        <v>0</v>
      </c>
      <c r="G186" s="32">
        <v>0</v>
      </c>
      <c r="H186" s="33">
        <v>603</v>
      </c>
    </row>
    <row r="187" spans="1:8" x14ac:dyDescent="0.3">
      <c r="A187" s="89" t="s">
        <v>234</v>
      </c>
      <c r="B187" s="90"/>
      <c r="C187" s="18" t="s">
        <v>235</v>
      </c>
      <c r="D187" s="31">
        <v>0</v>
      </c>
      <c r="E187" s="31">
        <v>0</v>
      </c>
      <c r="F187" s="31">
        <v>0</v>
      </c>
      <c r="G187" s="32">
        <v>0</v>
      </c>
      <c r="H187" s="33">
        <v>208</v>
      </c>
    </row>
    <row r="188" spans="1:8" x14ac:dyDescent="0.3">
      <c r="A188" s="89" t="s">
        <v>236</v>
      </c>
      <c r="B188" s="90"/>
      <c r="C188" s="18" t="s">
        <v>237</v>
      </c>
      <c r="D188" s="31">
        <v>0</v>
      </c>
      <c r="E188" s="31">
        <v>0</v>
      </c>
      <c r="F188" s="31">
        <v>0</v>
      </c>
      <c r="G188" s="32">
        <v>0</v>
      </c>
      <c r="H188" s="33">
        <v>346</v>
      </c>
    </row>
    <row r="189" spans="1:8" x14ac:dyDescent="0.3">
      <c r="A189" s="89" t="s">
        <v>238</v>
      </c>
      <c r="B189" s="90"/>
      <c r="C189" s="18" t="s">
        <v>239</v>
      </c>
      <c r="D189" s="31">
        <v>0</v>
      </c>
      <c r="E189" s="31">
        <v>0</v>
      </c>
      <c r="F189" s="31">
        <v>0</v>
      </c>
      <c r="G189" s="32">
        <v>0</v>
      </c>
      <c r="H189" s="33">
        <v>541</v>
      </c>
    </row>
    <row r="190" spans="1:8" x14ac:dyDescent="0.3">
      <c r="A190" s="89" t="s">
        <v>240</v>
      </c>
      <c r="B190" s="90"/>
      <c r="C190" s="18" t="s">
        <v>241</v>
      </c>
      <c r="D190" s="31">
        <v>0</v>
      </c>
      <c r="E190" s="31">
        <v>0</v>
      </c>
      <c r="F190" s="31">
        <v>0</v>
      </c>
      <c r="G190" s="32">
        <v>0</v>
      </c>
      <c r="H190" s="33">
        <v>211</v>
      </c>
    </row>
    <row r="191" spans="1:8" x14ac:dyDescent="0.3">
      <c r="A191" s="89" t="s">
        <v>55</v>
      </c>
      <c r="B191" s="90"/>
      <c r="C191" s="18" t="s">
        <v>242</v>
      </c>
      <c r="D191" s="31">
        <v>0</v>
      </c>
      <c r="E191" s="31">
        <v>0</v>
      </c>
      <c r="F191" s="31">
        <v>0</v>
      </c>
      <c r="G191" s="32">
        <v>0</v>
      </c>
      <c r="H191" s="33">
        <v>4</v>
      </c>
    </row>
    <row r="192" spans="1:8" x14ac:dyDescent="0.3">
      <c r="A192" s="89" t="s">
        <v>243</v>
      </c>
      <c r="B192" s="90"/>
      <c r="C192" s="18" t="s">
        <v>244</v>
      </c>
      <c r="D192" s="31">
        <v>0</v>
      </c>
      <c r="E192" s="31">
        <v>0</v>
      </c>
      <c r="F192" s="31">
        <v>0</v>
      </c>
      <c r="G192" s="32">
        <v>0</v>
      </c>
      <c r="H192" s="33">
        <v>231</v>
      </c>
    </row>
    <row r="193" spans="1:8" x14ac:dyDescent="0.3">
      <c r="A193" s="89" t="s">
        <v>245</v>
      </c>
      <c r="B193" s="90"/>
      <c r="C193" s="18" t="s">
        <v>246</v>
      </c>
      <c r="D193" s="31">
        <v>0</v>
      </c>
      <c r="E193" s="31">
        <v>0</v>
      </c>
      <c r="F193" s="31">
        <v>0</v>
      </c>
      <c r="G193" s="32">
        <v>0</v>
      </c>
      <c r="H193" s="33">
        <v>320</v>
      </c>
    </row>
    <row r="194" spans="1:8" x14ac:dyDescent="0.3">
      <c r="A194" s="89" t="s">
        <v>247</v>
      </c>
      <c r="B194" s="90"/>
      <c r="C194" s="18" t="s">
        <v>248</v>
      </c>
      <c r="D194" s="31">
        <v>0</v>
      </c>
      <c r="E194" s="31">
        <v>0</v>
      </c>
      <c r="F194" s="31">
        <v>0</v>
      </c>
      <c r="G194" s="32">
        <v>0</v>
      </c>
      <c r="H194" s="33">
        <v>249</v>
      </c>
    </row>
    <row r="195" spans="1:8" x14ac:dyDescent="0.3">
      <c r="A195" s="89" t="s">
        <v>57</v>
      </c>
      <c r="B195" s="90"/>
      <c r="C195" s="18" t="s">
        <v>249</v>
      </c>
      <c r="D195" s="31">
        <v>0</v>
      </c>
      <c r="E195" s="31">
        <v>0</v>
      </c>
      <c r="F195" s="31">
        <v>0</v>
      </c>
      <c r="G195" s="32">
        <v>0</v>
      </c>
      <c r="H195" s="33">
        <v>756</v>
      </c>
    </row>
    <row r="196" spans="1:8" x14ac:dyDescent="0.3">
      <c r="A196" s="89" t="s">
        <v>250</v>
      </c>
      <c r="B196" s="90"/>
      <c r="C196" s="18" t="s">
        <v>251</v>
      </c>
      <c r="D196" s="31">
        <v>0</v>
      </c>
      <c r="E196" s="31">
        <v>1685</v>
      </c>
      <c r="F196" s="31">
        <v>1685</v>
      </c>
      <c r="G196" s="32">
        <f t="shared" ref="G196:G223" si="4">F196/E196*100</f>
        <v>100</v>
      </c>
      <c r="H196" s="33">
        <v>0</v>
      </c>
    </row>
    <row r="197" spans="1:8" x14ac:dyDescent="0.3">
      <c r="A197" s="89" t="s">
        <v>252</v>
      </c>
      <c r="B197" s="90"/>
      <c r="C197" s="18" t="s">
        <v>253</v>
      </c>
      <c r="D197" s="31">
        <v>0</v>
      </c>
      <c r="E197" s="31">
        <v>1461</v>
      </c>
      <c r="F197" s="31">
        <v>1461</v>
      </c>
      <c r="G197" s="32">
        <f t="shared" si="4"/>
        <v>100</v>
      </c>
      <c r="H197" s="33">
        <v>0</v>
      </c>
    </row>
    <row r="198" spans="1:8" x14ac:dyDescent="0.3">
      <c r="A198" s="89" t="s">
        <v>254</v>
      </c>
      <c r="B198" s="90"/>
      <c r="C198" s="18" t="s">
        <v>255</v>
      </c>
      <c r="D198" s="31">
        <v>0</v>
      </c>
      <c r="E198" s="31">
        <v>1637</v>
      </c>
      <c r="F198" s="31">
        <v>1637</v>
      </c>
      <c r="G198" s="32">
        <f t="shared" si="4"/>
        <v>100</v>
      </c>
      <c r="H198" s="33">
        <v>0</v>
      </c>
    </row>
    <row r="199" spans="1:8" x14ac:dyDescent="0.3">
      <c r="A199" s="89" t="s">
        <v>256</v>
      </c>
      <c r="B199" s="90"/>
      <c r="C199" s="18" t="s">
        <v>242</v>
      </c>
      <c r="D199" s="31">
        <v>0</v>
      </c>
      <c r="E199" s="31">
        <v>866</v>
      </c>
      <c r="F199" s="31">
        <v>866</v>
      </c>
      <c r="G199" s="32">
        <f t="shared" si="4"/>
        <v>100</v>
      </c>
      <c r="H199" s="33">
        <v>0</v>
      </c>
    </row>
    <row r="200" spans="1:8" x14ac:dyDescent="0.3">
      <c r="A200" s="89" t="s">
        <v>257</v>
      </c>
      <c r="B200" s="90"/>
      <c r="C200" s="18" t="s">
        <v>258</v>
      </c>
      <c r="D200" s="31">
        <v>0</v>
      </c>
      <c r="E200" s="31">
        <v>1111</v>
      </c>
      <c r="F200" s="31">
        <v>1111</v>
      </c>
      <c r="G200" s="32">
        <f t="shared" si="4"/>
        <v>100</v>
      </c>
      <c r="H200" s="33">
        <v>0</v>
      </c>
    </row>
    <row r="201" spans="1:8" x14ac:dyDescent="0.3">
      <c r="A201" s="89" t="s">
        <v>259</v>
      </c>
      <c r="B201" s="90"/>
      <c r="C201" s="18" t="s">
        <v>260</v>
      </c>
      <c r="D201" s="31">
        <v>0</v>
      </c>
      <c r="E201" s="31">
        <v>1563</v>
      </c>
      <c r="F201" s="31">
        <v>1563</v>
      </c>
      <c r="G201" s="32">
        <f t="shared" si="4"/>
        <v>100</v>
      </c>
      <c r="H201" s="33">
        <v>0</v>
      </c>
    </row>
    <row r="202" spans="1:8" x14ac:dyDescent="0.3">
      <c r="A202" s="89" t="s">
        <v>261</v>
      </c>
      <c r="B202" s="90"/>
      <c r="C202" s="18" t="s">
        <v>262</v>
      </c>
      <c r="D202" s="31">
        <v>0</v>
      </c>
      <c r="E202" s="31">
        <v>1695</v>
      </c>
      <c r="F202" s="31">
        <v>1695</v>
      </c>
      <c r="G202" s="32">
        <f t="shared" si="4"/>
        <v>100</v>
      </c>
      <c r="H202" s="33">
        <v>0</v>
      </c>
    </row>
    <row r="203" spans="1:8" x14ac:dyDescent="0.3">
      <c r="A203" s="89" t="s">
        <v>263</v>
      </c>
      <c r="B203" s="90"/>
      <c r="C203" s="18" t="s">
        <v>264</v>
      </c>
      <c r="D203" s="31">
        <v>0</v>
      </c>
      <c r="E203" s="31">
        <v>1561</v>
      </c>
      <c r="F203" s="31">
        <v>1561</v>
      </c>
      <c r="G203" s="32">
        <f t="shared" si="4"/>
        <v>100</v>
      </c>
      <c r="H203" s="33">
        <v>0</v>
      </c>
    </row>
    <row r="204" spans="1:8" x14ac:dyDescent="0.3">
      <c r="A204" s="89" t="s">
        <v>265</v>
      </c>
      <c r="B204" s="90"/>
      <c r="C204" s="18" t="s">
        <v>266</v>
      </c>
      <c r="D204" s="31">
        <v>0</v>
      </c>
      <c r="E204" s="31">
        <v>1240</v>
      </c>
      <c r="F204" s="31">
        <v>1240</v>
      </c>
      <c r="G204" s="32">
        <f t="shared" si="4"/>
        <v>100</v>
      </c>
      <c r="H204" s="33">
        <v>0</v>
      </c>
    </row>
    <row r="205" spans="1:8" x14ac:dyDescent="0.3">
      <c r="A205" s="89" t="s">
        <v>267</v>
      </c>
      <c r="B205" s="90"/>
      <c r="C205" s="18" t="s">
        <v>268</v>
      </c>
      <c r="D205" s="31">
        <v>0</v>
      </c>
      <c r="E205" s="31">
        <v>1363</v>
      </c>
      <c r="F205" s="31">
        <v>1363</v>
      </c>
      <c r="G205" s="32">
        <f t="shared" si="4"/>
        <v>100</v>
      </c>
      <c r="H205" s="33">
        <v>0</v>
      </c>
    </row>
    <row r="206" spans="1:8" x14ac:dyDescent="0.3">
      <c r="A206" s="89" t="s">
        <v>269</v>
      </c>
      <c r="B206" s="90"/>
      <c r="C206" s="18" t="s">
        <v>270</v>
      </c>
      <c r="D206" s="31">
        <v>0</v>
      </c>
      <c r="E206" s="31">
        <v>1315</v>
      </c>
      <c r="F206" s="31">
        <v>1315</v>
      </c>
      <c r="G206" s="32">
        <f t="shared" si="4"/>
        <v>100</v>
      </c>
      <c r="H206" s="33">
        <v>0</v>
      </c>
    </row>
    <row r="207" spans="1:8" x14ac:dyDescent="0.3">
      <c r="A207" s="89" t="s">
        <v>271</v>
      </c>
      <c r="B207" s="90"/>
      <c r="C207" s="18" t="s">
        <v>272</v>
      </c>
      <c r="D207" s="31">
        <v>0</v>
      </c>
      <c r="E207" s="31">
        <v>2421</v>
      </c>
      <c r="F207" s="31">
        <v>2421</v>
      </c>
      <c r="G207" s="32">
        <f t="shared" si="4"/>
        <v>100</v>
      </c>
      <c r="H207" s="33">
        <v>0</v>
      </c>
    </row>
    <row r="208" spans="1:8" x14ac:dyDescent="0.3">
      <c r="A208" s="89" t="s">
        <v>273</v>
      </c>
      <c r="B208" s="90"/>
      <c r="C208" s="18" t="s">
        <v>274</v>
      </c>
      <c r="D208" s="31">
        <v>0</v>
      </c>
      <c r="E208" s="31">
        <v>1352</v>
      </c>
      <c r="F208" s="31">
        <v>1352</v>
      </c>
      <c r="G208" s="32">
        <f t="shared" si="4"/>
        <v>100</v>
      </c>
      <c r="H208" s="33">
        <v>0</v>
      </c>
    </row>
    <row r="209" spans="1:8" x14ac:dyDescent="0.3">
      <c r="A209" s="89" t="s">
        <v>275</v>
      </c>
      <c r="B209" s="90"/>
      <c r="C209" s="18" t="s">
        <v>276</v>
      </c>
      <c r="D209" s="31">
        <v>0</v>
      </c>
      <c r="E209" s="31">
        <v>1817</v>
      </c>
      <c r="F209" s="31">
        <v>1817</v>
      </c>
      <c r="G209" s="32">
        <f t="shared" si="4"/>
        <v>100</v>
      </c>
      <c r="H209" s="33">
        <v>0</v>
      </c>
    </row>
    <row r="210" spans="1:8" x14ac:dyDescent="0.3">
      <c r="A210" s="89" t="s">
        <v>277</v>
      </c>
      <c r="B210" s="90"/>
      <c r="C210" s="18" t="s">
        <v>278</v>
      </c>
      <c r="D210" s="31">
        <v>0</v>
      </c>
      <c r="E210" s="31">
        <v>1575</v>
      </c>
      <c r="F210" s="31">
        <v>1511</v>
      </c>
      <c r="G210" s="32">
        <f t="shared" si="4"/>
        <v>95.936507936507937</v>
      </c>
      <c r="H210" s="33">
        <v>147</v>
      </c>
    </row>
    <row r="211" spans="1:8" x14ac:dyDescent="0.3">
      <c r="A211" s="89" t="s">
        <v>279</v>
      </c>
      <c r="B211" s="90"/>
      <c r="C211" s="18" t="s">
        <v>280</v>
      </c>
      <c r="D211" s="31">
        <v>0</v>
      </c>
      <c r="E211" s="31">
        <v>146</v>
      </c>
      <c r="F211" s="31">
        <v>26</v>
      </c>
      <c r="G211" s="32">
        <f t="shared" si="4"/>
        <v>17.80821917808219</v>
      </c>
      <c r="H211" s="33">
        <v>1090</v>
      </c>
    </row>
    <row r="212" spans="1:8" x14ac:dyDescent="0.3">
      <c r="A212" s="89" t="s">
        <v>281</v>
      </c>
      <c r="B212" s="90"/>
      <c r="C212" s="18" t="s">
        <v>282</v>
      </c>
      <c r="D212" s="31">
        <v>0</v>
      </c>
      <c r="E212" s="31">
        <v>439</v>
      </c>
      <c r="F212" s="31">
        <v>434</v>
      </c>
      <c r="G212" s="32">
        <f t="shared" si="4"/>
        <v>98.861047835990888</v>
      </c>
      <c r="H212" s="33">
        <v>651</v>
      </c>
    </row>
    <row r="213" spans="1:8" x14ac:dyDescent="0.3">
      <c r="A213" s="89" t="s">
        <v>283</v>
      </c>
      <c r="B213" s="90"/>
      <c r="C213" s="18" t="s">
        <v>284</v>
      </c>
      <c r="D213" s="31">
        <v>0</v>
      </c>
      <c r="E213" s="31">
        <v>300</v>
      </c>
      <c r="F213" s="31">
        <v>300</v>
      </c>
      <c r="G213" s="32">
        <f t="shared" si="4"/>
        <v>100</v>
      </c>
      <c r="H213" s="33">
        <v>0</v>
      </c>
    </row>
    <row r="214" spans="1:8" x14ac:dyDescent="0.3">
      <c r="A214" s="89" t="s">
        <v>285</v>
      </c>
      <c r="B214" s="90"/>
      <c r="C214" s="18" t="s">
        <v>286</v>
      </c>
      <c r="D214" s="31">
        <v>0</v>
      </c>
      <c r="E214" s="31">
        <v>625</v>
      </c>
      <c r="F214" s="31">
        <v>625</v>
      </c>
      <c r="G214" s="32">
        <f t="shared" si="4"/>
        <v>100</v>
      </c>
      <c r="H214" s="33">
        <v>0</v>
      </c>
    </row>
    <row r="215" spans="1:8" x14ac:dyDescent="0.3">
      <c r="A215" s="89" t="s">
        <v>287</v>
      </c>
      <c r="B215" s="90"/>
      <c r="C215" s="18" t="s">
        <v>288</v>
      </c>
      <c r="D215" s="31">
        <v>0</v>
      </c>
      <c r="E215" s="31">
        <v>375</v>
      </c>
      <c r="F215" s="31">
        <v>374</v>
      </c>
      <c r="G215" s="32">
        <f t="shared" si="4"/>
        <v>99.733333333333334</v>
      </c>
      <c r="H215" s="33">
        <v>561</v>
      </c>
    </row>
    <row r="216" spans="1:8" x14ac:dyDescent="0.3">
      <c r="A216" s="89" t="s">
        <v>193</v>
      </c>
      <c r="B216" s="90"/>
      <c r="C216" s="18" t="s">
        <v>194</v>
      </c>
      <c r="D216" s="31">
        <v>0</v>
      </c>
      <c r="E216" s="31">
        <v>742</v>
      </c>
      <c r="F216" s="31">
        <v>742</v>
      </c>
      <c r="G216" s="32">
        <f t="shared" si="4"/>
        <v>100</v>
      </c>
      <c r="H216" s="33">
        <v>0</v>
      </c>
    </row>
    <row r="217" spans="1:8" x14ac:dyDescent="0.3">
      <c r="A217" s="89" t="s">
        <v>195</v>
      </c>
      <c r="B217" s="90"/>
      <c r="C217" s="18" t="s">
        <v>289</v>
      </c>
      <c r="D217" s="31">
        <v>0</v>
      </c>
      <c r="E217" s="31">
        <v>651</v>
      </c>
      <c r="F217" s="31">
        <v>486</v>
      </c>
      <c r="G217" s="32">
        <f t="shared" si="4"/>
        <v>74.654377880184327</v>
      </c>
      <c r="H217" s="33">
        <v>0</v>
      </c>
    </row>
    <row r="218" spans="1:8" x14ac:dyDescent="0.3">
      <c r="A218" s="89" t="s">
        <v>290</v>
      </c>
      <c r="B218" s="90"/>
      <c r="C218" s="18" t="s">
        <v>291</v>
      </c>
      <c r="D218" s="31">
        <v>0</v>
      </c>
      <c r="E218" s="31">
        <v>944</v>
      </c>
      <c r="F218" s="31">
        <v>566</v>
      </c>
      <c r="G218" s="32">
        <f t="shared" si="4"/>
        <v>59.957627118644062</v>
      </c>
      <c r="H218" s="33">
        <v>0</v>
      </c>
    </row>
    <row r="219" spans="1:8" x14ac:dyDescent="0.3">
      <c r="A219" s="89" t="s">
        <v>292</v>
      </c>
      <c r="B219" s="90"/>
      <c r="C219" s="18" t="s">
        <v>293</v>
      </c>
      <c r="D219" s="31">
        <v>0</v>
      </c>
      <c r="E219" s="31">
        <v>388</v>
      </c>
      <c r="F219" s="31">
        <v>387</v>
      </c>
      <c r="G219" s="32">
        <f t="shared" si="4"/>
        <v>99.742268041237111</v>
      </c>
      <c r="H219" s="33">
        <v>0</v>
      </c>
    </row>
    <row r="220" spans="1:8" x14ac:dyDescent="0.3">
      <c r="A220" s="89" t="s">
        <v>294</v>
      </c>
      <c r="B220" s="90"/>
      <c r="C220" s="18" t="s">
        <v>295</v>
      </c>
      <c r="D220" s="31">
        <v>0</v>
      </c>
      <c r="E220" s="31">
        <v>802</v>
      </c>
      <c r="F220" s="31">
        <v>802</v>
      </c>
      <c r="G220" s="32">
        <f t="shared" si="4"/>
        <v>100</v>
      </c>
      <c r="H220" s="33">
        <v>0</v>
      </c>
    </row>
    <row r="221" spans="1:8" x14ac:dyDescent="0.3">
      <c r="A221" s="89" t="s">
        <v>296</v>
      </c>
      <c r="B221" s="90"/>
      <c r="C221" s="18" t="s">
        <v>297</v>
      </c>
      <c r="D221" s="31">
        <v>0</v>
      </c>
      <c r="E221" s="31">
        <v>408</v>
      </c>
      <c r="F221" s="31">
        <v>408</v>
      </c>
      <c r="G221" s="32">
        <f t="shared" si="4"/>
        <v>100</v>
      </c>
      <c r="H221" s="33">
        <v>0</v>
      </c>
    </row>
    <row r="222" spans="1:8" x14ac:dyDescent="0.3">
      <c r="A222" s="89" t="s">
        <v>298</v>
      </c>
      <c r="B222" s="90"/>
      <c r="C222" s="18" t="s">
        <v>299</v>
      </c>
      <c r="D222" s="31">
        <v>0</v>
      </c>
      <c r="E222" s="31">
        <v>850</v>
      </c>
      <c r="F222" s="31">
        <v>850</v>
      </c>
      <c r="G222" s="32">
        <f t="shared" si="4"/>
        <v>100</v>
      </c>
      <c r="H222" s="33">
        <v>0</v>
      </c>
    </row>
    <row r="223" spans="1:8" x14ac:dyDescent="0.3">
      <c r="A223" s="89" t="s">
        <v>300</v>
      </c>
      <c r="B223" s="90"/>
      <c r="C223" s="18" t="s">
        <v>301</v>
      </c>
      <c r="D223" s="31">
        <v>0</v>
      </c>
      <c r="E223" s="31">
        <v>683</v>
      </c>
      <c r="F223" s="31">
        <v>683</v>
      </c>
      <c r="G223" s="32">
        <f t="shared" si="4"/>
        <v>100</v>
      </c>
      <c r="H223" s="33">
        <v>0</v>
      </c>
    </row>
    <row r="224" spans="1:8" ht="15" thickBot="1" x14ac:dyDescent="0.35">
      <c r="A224" s="156"/>
      <c r="B224" s="47" t="s">
        <v>25</v>
      </c>
      <c r="C224" s="157"/>
      <c r="D224" s="48">
        <f>SUM(D178:D216)</f>
        <v>0</v>
      </c>
      <c r="E224" s="48">
        <f>SUM(E176:E223)</f>
        <v>53209</v>
      </c>
      <c r="F224" s="48">
        <f>SUM(F176:F223)</f>
        <v>52475</v>
      </c>
      <c r="G224" s="49">
        <f>F224/E224*100</f>
        <v>98.620534120167633</v>
      </c>
      <c r="H224" s="50">
        <f>SUM(H176:H223)</f>
        <v>17926</v>
      </c>
    </row>
    <row r="225" spans="1:8" x14ac:dyDescent="0.3">
      <c r="A225" s="158">
        <v>3141</v>
      </c>
      <c r="B225" s="125">
        <v>5331</v>
      </c>
      <c r="C225" s="159" t="s">
        <v>76</v>
      </c>
      <c r="D225" s="43"/>
      <c r="E225" s="43"/>
      <c r="F225" s="43"/>
      <c r="G225" s="71"/>
      <c r="H225" s="72"/>
    </row>
    <row r="226" spans="1:8" x14ac:dyDescent="0.3">
      <c r="A226" s="89" t="s">
        <v>302</v>
      </c>
      <c r="B226" s="90"/>
      <c r="C226" s="18" t="s">
        <v>303</v>
      </c>
      <c r="D226" s="31">
        <v>639</v>
      </c>
      <c r="E226" s="31">
        <v>639</v>
      </c>
      <c r="F226" s="31">
        <v>639</v>
      </c>
      <c r="G226" s="32">
        <f>F226/E226*100</f>
        <v>100</v>
      </c>
      <c r="H226" s="33">
        <v>2665</v>
      </c>
    </row>
    <row r="227" spans="1:8" x14ac:dyDescent="0.3">
      <c r="A227" s="89" t="s">
        <v>304</v>
      </c>
      <c r="B227" s="90"/>
      <c r="C227" s="18" t="s">
        <v>305</v>
      </c>
      <c r="D227" s="31">
        <v>2400</v>
      </c>
      <c r="E227" s="31">
        <v>2039</v>
      </c>
      <c r="F227" s="31">
        <v>1841</v>
      </c>
      <c r="G227" s="32">
        <f>F227/E227*100</f>
        <v>90.2893575282001</v>
      </c>
      <c r="H227" s="33">
        <v>0</v>
      </c>
    </row>
    <row r="228" spans="1:8" x14ac:dyDescent="0.3">
      <c r="A228" s="89" t="s">
        <v>306</v>
      </c>
      <c r="B228" s="114"/>
      <c r="C228" s="18" t="s">
        <v>307</v>
      </c>
      <c r="D228" s="55">
        <v>29978</v>
      </c>
      <c r="E228" s="55">
        <v>29978</v>
      </c>
      <c r="F228" s="55">
        <v>29978</v>
      </c>
      <c r="G228" s="32">
        <f>F228/E228*100</f>
        <v>100</v>
      </c>
      <c r="H228" s="56">
        <v>27600</v>
      </c>
    </row>
    <row r="229" spans="1:8" ht="15" thickBot="1" x14ac:dyDescent="0.35">
      <c r="A229" s="160"/>
      <c r="B229" s="161"/>
      <c r="C229" s="162" t="s">
        <v>308</v>
      </c>
      <c r="D229" s="163">
        <f>SUM(D226:D228)</f>
        <v>33017</v>
      </c>
      <c r="E229" s="163">
        <f>SUM(E226:E228)</f>
        <v>32656</v>
      </c>
      <c r="F229" s="163">
        <f>SUM(F226:F228)</f>
        <v>32458</v>
      </c>
      <c r="G229" s="164">
        <f>F229/E229*100</f>
        <v>99.393679568838806</v>
      </c>
      <c r="H229" s="40">
        <f>SUM(H226:H228)</f>
        <v>30265</v>
      </c>
    </row>
    <row r="230" spans="1:8" x14ac:dyDescent="0.3">
      <c r="A230" s="135" t="s">
        <v>309</v>
      </c>
      <c r="B230" s="135"/>
      <c r="C230" s="135"/>
      <c r="D230" s="135"/>
      <c r="E230" s="135"/>
      <c r="F230" s="135"/>
      <c r="G230" s="135"/>
      <c r="H230" s="135"/>
    </row>
    <row r="231" spans="1:8" ht="15" thickBot="1" x14ac:dyDescent="0.35">
      <c r="A231" s="165"/>
      <c r="B231" s="165"/>
      <c r="C231" s="165"/>
      <c r="D231" s="165"/>
      <c r="E231" s="165"/>
      <c r="F231" s="165"/>
      <c r="G231" s="165"/>
      <c r="H231" s="165"/>
    </row>
    <row r="232" spans="1:8" x14ac:dyDescent="0.3">
      <c r="A232" s="158">
        <v>3141</v>
      </c>
      <c r="B232" s="125">
        <v>5336</v>
      </c>
      <c r="C232" s="159" t="s">
        <v>310</v>
      </c>
      <c r="D232" s="43"/>
      <c r="E232" s="43"/>
      <c r="F232" s="43"/>
      <c r="G232" s="71"/>
      <c r="H232" s="72"/>
    </row>
    <row r="233" spans="1:8" x14ac:dyDescent="0.3">
      <c r="A233" s="89" t="s">
        <v>218</v>
      </c>
      <c r="B233" s="90">
        <v>5336</v>
      </c>
      <c r="C233" s="18" t="s">
        <v>311</v>
      </c>
      <c r="D233" s="31">
        <v>0</v>
      </c>
      <c r="E233" s="31">
        <v>3496</v>
      </c>
      <c r="F233" s="31">
        <v>3496</v>
      </c>
      <c r="G233" s="32">
        <f>F233/E233*100</f>
        <v>100</v>
      </c>
      <c r="H233" s="33">
        <v>1419</v>
      </c>
    </row>
    <row r="234" spans="1:8" ht="15" thickBot="1" x14ac:dyDescent="0.35">
      <c r="A234" s="166"/>
      <c r="B234" s="167"/>
      <c r="C234" s="168" t="s">
        <v>312</v>
      </c>
      <c r="D234" s="169">
        <f>D229+D233</f>
        <v>33017</v>
      </c>
      <c r="E234" s="169">
        <f>E229+E233</f>
        <v>36152</v>
      </c>
      <c r="F234" s="169">
        <f>F229+F233</f>
        <v>35954</v>
      </c>
      <c r="G234" s="170">
        <f>F234/E234*100</f>
        <v>99.452312458508516</v>
      </c>
      <c r="H234" s="171">
        <f>SUM(H233)</f>
        <v>1419</v>
      </c>
    </row>
    <row r="235" spans="1:8" x14ac:dyDescent="0.3">
      <c r="A235" s="130">
        <v>3141</v>
      </c>
      <c r="B235" s="90">
        <v>5336</v>
      </c>
      <c r="C235" s="131" t="s">
        <v>98</v>
      </c>
      <c r="D235" s="31"/>
      <c r="E235" s="31"/>
      <c r="F235" s="31"/>
      <c r="G235" s="75"/>
      <c r="H235" s="33"/>
    </row>
    <row r="236" spans="1:8" x14ac:dyDescent="0.3">
      <c r="A236" s="89" t="s">
        <v>218</v>
      </c>
      <c r="B236" s="90"/>
      <c r="C236" s="18" t="s">
        <v>313</v>
      </c>
      <c r="D236" s="31">
        <v>0</v>
      </c>
      <c r="E236" s="31">
        <v>0</v>
      </c>
      <c r="F236" s="31">
        <v>0</v>
      </c>
      <c r="G236" s="32">
        <v>0</v>
      </c>
      <c r="H236" s="33">
        <v>0</v>
      </c>
    </row>
    <row r="237" spans="1:8" ht="15" thickBot="1" x14ac:dyDescent="0.35">
      <c r="A237" s="172"/>
      <c r="B237" s="173"/>
      <c r="C237" s="174" t="s">
        <v>312</v>
      </c>
      <c r="D237" s="175">
        <f>SUM(D235:D236)</f>
        <v>0</v>
      </c>
      <c r="E237" s="175">
        <f>SUM(E235:E236)</f>
        <v>0</v>
      </c>
      <c r="F237" s="175">
        <f>SUM(F236)</f>
        <v>0</v>
      </c>
      <c r="G237" s="176">
        <v>0</v>
      </c>
      <c r="H237" s="177">
        <f>SUM(H235:H236)</f>
        <v>0</v>
      </c>
    </row>
    <row r="238" spans="1:8" x14ac:dyDescent="0.3">
      <c r="A238" s="158">
        <v>3314</v>
      </c>
      <c r="B238" s="125">
        <v>5339</v>
      </c>
      <c r="C238" s="159" t="s">
        <v>314</v>
      </c>
      <c r="D238" s="43">
        <v>1500</v>
      </c>
      <c r="E238" s="43">
        <v>1500</v>
      </c>
      <c r="F238" s="43">
        <v>1423</v>
      </c>
      <c r="G238" s="71">
        <f t="shared" ref="G238:G245" si="5">F238/E238*100</f>
        <v>94.86666666666666</v>
      </c>
      <c r="H238" s="56">
        <v>0</v>
      </c>
    </row>
    <row r="239" spans="1:8" ht="15" thickBot="1" x14ac:dyDescent="0.35">
      <c r="A239" s="166"/>
      <c r="B239" s="167"/>
      <c r="C239" s="168" t="s">
        <v>25</v>
      </c>
      <c r="D239" s="169">
        <f>SUM(D238)</f>
        <v>1500</v>
      </c>
      <c r="E239" s="169">
        <f>SUM(E238:E238)</f>
        <v>1500</v>
      </c>
      <c r="F239" s="169">
        <f>SUM(F238:F238)</f>
        <v>1423</v>
      </c>
      <c r="G239" s="170">
        <f t="shared" si="5"/>
        <v>94.86666666666666</v>
      </c>
      <c r="H239" s="171">
        <f>SUM(H238)</f>
        <v>0</v>
      </c>
    </row>
    <row r="240" spans="1:8" x14ac:dyDescent="0.3">
      <c r="A240" s="158">
        <v>3319</v>
      </c>
      <c r="B240" s="125">
        <v>5331</v>
      </c>
      <c r="C240" s="159" t="s">
        <v>315</v>
      </c>
      <c r="D240" s="43">
        <v>4800</v>
      </c>
      <c r="E240" s="43">
        <v>4800</v>
      </c>
      <c r="F240" s="43">
        <v>4800</v>
      </c>
      <c r="G240" s="71">
        <f>F240/E240*100</f>
        <v>100</v>
      </c>
      <c r="H240" s="72">
        <v>3050</v>
      </c>
    </row>
    <row r="241" spans="1:8" x14ac:dyDescent="0.3">
      <c r="A241" s="89" t="s">
        <v>316</v>
      </c>
      <c r="B241" s="90"/>
      <c r="C241" s="18" t="s">
        <v>317</v>
      </c>
      <c r="D241" s="31">
        <v>180</v>
      </c>
      <c r="E241" s="31">
        <v>180</v>
      </c>
      <c r="F241" s="31">
        <v>180</v>
      </c>
      <c r="G241" s="32">
        <f>F241/E241*100</f>
        <v>100</v>
      </c>
      <c r="H241" s="33">
        <v>180</v>
      </c>
    </row>
    <row r="242" spans="1:8" x14ac:dyDescent="0.3">
      <c r="A242" s="89"/>
      <c r="B242" s="90"/>
      <c r="C242" s="18"/>
      <c r="D242" s="31"/>
      <c r="E242" s="31"/>
      <c r="F242" s="31"/>
      <c r="G242" s="32"/>
      <c r="H242" s="33"/>
    </row>
    <row r="243" spans="1:8" x14ac:dyDescent="0.3">
      <c r="A243" s="89"/>
      <c r="B243" s="90"/>
      <c r="C243" s="18"/>
      <c r="D243" s="31"/>
      <c r="E243" s="31"/>
      <c r="F243" s="31"/>
      <c r="G243" s="32"/>
      <c r="H243" s="33"/>
    </row>
    <row r="244" spans="1:8" ht="15" thickBot="1" x14ac:dyDescent="0.35">
      <c r="A244" s="166"/>
      <c r="B244" s="167" t="s">
        <v>25</v>
      </c>
      <c r="C244" s="168"/>
      <c r="D244" s="169">
        <f>SUM(D240:D243)</f>
        <v>4980</v>
      </c>
      <c r="E244" s="169">
        <f>SUM(E240:E243)</f>
        <v>4980</v>
      </c>
      <c r="F244" s="169">
        <f>SUM(F240:F243)</f>
        <v>4980</v>
      </c>
      <c r="G244" s="170">
        <f t="shared" si="5"/>
        <v>100</v>
      </c>
      <c r="H244" s="171">
        <f>SUM(H240:H241)</f>
        <v>3230</v>
      </c>
    </row>
    <row r="245" spans="1:8" ht="15" thickBot="1" x14ac:dyDescent="0.35">
      <c r="A245" s="178"/>
      <c r="B245" s="179" t="s">
        <v>318</v>
      </c>
      <c r="C245" s="180"/>
      <c r="D245" s="37">
        <f>SUM(D244,D237,D234,D224,D172,D139,D97,D239)</f>
        <v>209888</v>
      </c>
      <c r="E245" s="37">
        <f>SUM(E244,E237,E234,E224,E172,E139,E97,E239)</f>
        <v>295944</v>
      </c>
      <c r="F245" s="37">
        <f>SUM(F244,F237,F234,F224,F172,F139,F97,F239)</f>
        <v>293679</v>
      </c>
      <c r="G245" s="181">
        <f t="shared" si="5"/>
        <v>99.234652501824669</v>
      </c>
      <c r="H245" s="123">
        <f>SUM(H244,H237,H234,H224,H172,H139,H97,H239+H229)</f>
        <v>229545</v>
      </c>
    </row>
  </sheetData>
  <mergeCells count="30">
    <mergeCell ref="A134:B134"/>
    <mergeCell ref="A151:B151"/>
    <mergeCell ref="A153:B153"/>
    <mergeCell ref="A154:B154"/>
    <mergeCell ref="A174:H174"/>
    <mergeCell ref="A230:H230"/>
    <mergeCell ref="A124:B124"/>
    <mergeCell ref="A125:B125"/>
    <mergeCell ref="A130:B130"/>
    <mergeCell ref="A131:B131"/>
    <mergeCell ref="A132:B132"/>
    <mergeCell ref="A133:B133"/>
    <mergeCell ref="A111:B111"/>
    <mergeCell ref="A117:B117"/>
    <mergeCell ref="A120:H120"/>
    <mergeCell ref="A121:B121"/>
    <mergeCell ref="A122:B122"/>
    <mergeCell ref="A123:B123"/>
    <mergeCell ref="A104:B104"/>
    <mergeCell ref="A105:B105"/>
    <mergeCell ref="A106:B106"/>
    <mergeCell ref="A107:B107"/>
    <mergeCell ref="A109:B109"/>
    <mergeCell ref="A110:B110"/>
    <mergeCell ref="A50:B50"/>
    <mergeCell ref="A51:B51"/>
    <mergeCell ref="A54:B54"/>
    <mergeCell ref="A56:B56"/>
    <mergeCell ref="A102:B102"/>
    <mergeCell ref="A103:B10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Válková Klára Mgr. (ÚMČ Praha 10)</dc:creator>
  <cp:lastModifiedBy>Válková Klára Mgr. (ÚMČ Praha 10)</cp:lastModifiedBy>
  <dcterms:created xsi:type="dcterms:W3CDTF">2024-06-19T08:27:07Z</dcterms:created>
  <dcterms:modified xsi:type="dcterms:W3CDTF">2024-06-19T08:38:21Z</dcterms:modified>
</cp:coreProperties>
</file>