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Výhled 4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<sst xmlns="http://schemas.openxmlformats.org/spreadsheetml/2006/main" count="36" uniqueCount="36">
  <si>
    <t>Střednědobý výhled rozpočtu</t>
  </si>
  <si>
    <t>v tis. Kč</t>
  </si>
  <si>
    <t>Název položky</t>
  </si>
  <si>
    <t>Skut. 2014 /*</t>
  </si>
  <si>
    <t>Skut. 2015 /*</t>
  </si>
  <si>
    <t>Skut. 2016 /*</t>
  </si>
  <si>
    <t>Skut. 2017 /*</t>
  </si>
  <si>
    <t>Skut. 2018 /*</t>
  </si>
  <si>
    <t>Návrh 2019</t>
  </si>
  <si>
    <t>RV 2020</t>
  </si>
  <si>
    <t>RV 2021</t>
  </si>
  <si>
    <t>RV 2022</t>
  </si>
  <si>
    <t>RV 2023</t>
  </si>
  <si>
    <t>RV 2024</t>
  </si>
  <si>
    <t>Daňové příjmy - třída 1</t>
  </si>
  <si>
    <t>Nedaňové příjmy - třída 2</t>
  </si>
  <si>
    <t>Kapitálové příjmy  - třída 3</t>
  </si>
  <si>
    <t xml:space="preserve">Vlastní příjmy  </t>
  </si>
  <si>
    <t>Přijaté dotace (po konsolidaci) - třída 4</t>
  </si>
  <si>
    <t>dotace na výkon státní správy (ZJ 900)</t>
  </si>
  <si>
    <t>dotace z MHMP - dot. vztahy k MČ (ZJ 921)</t>
  </si>
  <si>
    <t>ostatní dotace z rozpočtu HMP</t>
  </si>
  <si>
    <t>Převody z vlastních fondů - třída 4</t>
  </si>
  <si>
    <t>Dotace a převody</t>
  </si>
  <si>
    <t>PŘÍJMY CELKEM</t>
  </si>
  <si>
    <t xml:space="preserve">Neinvestiční výdaje (po konsolidaci) - třída 5 </t>
  </si>
  <si>
    <t>Investiční výdaje - třída 6</t>
  </si>
  <si>
    <t xml:space="preserve">VÝDAJE CELKEM </t>
  </si>
  <si>
    <t>Výsledek hospodaření (- schodek,+ přebytek)</t>
  </si>
  <si>
    <t>Úhrada dlouhodobých fin. závazků - pol. 8xx4</t>
  </si>
  <si>
    <t>Tvorba rezervy na dluhovou službu /***</t>
  </si>
  <si>
    <t xml:space="preserve">Vytvořená rezerva na dluhovou službu celkem  </t>
  </si>
  <si>
    <t>/*údaje ze sestavy bilance k 31.12. daného roku /sloupec skutečnost/</t>
  </si>
  <si>
    <t>/*** vyplní  pouze ty MČ, které si tvoří rezervy na splácení  dlouhodobých úvěrů a půjček</t>
  </si>
  <si>
    <t>č. V</t>
  </si>
  <si>
    <t>- 48 -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</si>
</sst>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 CE"/>
      <family val="1"/>
    </font>
    <font>
      <sz val="14"/>
      <name val="Times New Roman CE"/>
      <family val="1"/>
    </font>
    <font>
      <sz val="11"/>
      <name val="Times New Roman CE"/>
      <family val="1"/>
    </font>
    <font>
      <b/>
      <u val="single"/>
      <sz val="14"/>
      <name val="Times New Roman C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29" fillId="23" borderId="6" applyNumberFormat="0" applyFont="0" applyAlignment="0" applyProtection="0"/>
    <xf numFmtId="9" fontId="29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46" applyFont="1" applyFill="1" applyAlignment="1">
      <alignment/>
      <protection/>
    </xf>
    <xf numFmtId="0" fontId="4" fillId="0" borderId="0" xfId="46" applyFont="1" applyFill="1" applyAlignment="1">
      <alignment/>
      <protection/>
    </xf>
    <xf numFmtId="0" fontId="5" fillId="0" borderId="0" xfId="46" applyFont="1" applyFill="1" applyAlignment="1">
      <alignment horizontal="right"/>
      <protection/>
    </xf>
    <xf numFmtId="0" fontId="5" fillId="0" borderId="0" xfId="0" applyFont="1" applyFill="1" applyAlignment="1">
      <alignment horizontal="right"/>
    </xf>
    <xf numFmtId="0" fontId="6" fillId="0" borderId="0" xfId="46" applyFont="1" applyFill="1">
      <alignment/>
      <protection/>
    </xf>
    <xf numFmtId="0" fontId="3" fillId="0" borderId="0" xfId="46" applyFont="1" applyFill="1">
      <alignment/>
      <protection/>
    </xf>
    <xf numFmtId="0" fontId="7" fillId="0" borderId="0" xfId="46" applyFont="1" applyFill="1">
      <alignment/>
      <protection/>
    </xf>
    <xf numFmtId="0" fontId="7" fillId="0" borderId="0" xfId="46" applyFont="1" applyFill="1" applyAlignment="1">
      <alignment horizontal="right"/>
      <protection/>
    </xf>
    <xf numFmtId="0" fontId="8" fillId="0" borderId="10" xfId="46" applyFont="1" applyFill="1" applyBorder="1">
      <alignment/>
      <protection/>
    </xf>
    <xf numFmtId="0" fontId="8" fillId="0" borderId="11" xfId="46" applyFont="1" applyFill="1" applyBorder="1" applyAlignment="1">
      <alignment horizontal="center" vertical="center" wrapText="1"/>
      <protection/>
    </xf>
    <xf numFmtId="0" fontId="8" fillId="0" borderId="12" xfId="46" applyFont="1" applyFill="1" applyBorder="1" applyAlignment="1">
      <alignment horizontal="center" vertical="center" wrapText="1"/>
      <protection/>
    </xf>
    <xf numFmtId="0" fontId="8" fillId="0" borderId="13" xfId="46" applyFont="1" applyFill="1" applyBorder="1" applyAlignment="1">
      <alignment horizontal="center" vertical="center" wrapText="1"/>
      <protection/>
    </xf>
    <xf numFmtId="0" fontId="8" fillId="33" borderId="14" xfId="46" applyFont="1" applyFill="1" applyBorder="1" applyAlignment="1">
      <alignment horizontal="center" vertical="center" wrapText="1"/>
      <protection/>
    </xf>
    <xf numFmtId="0" fontId="8" fillId="0" borderId="11" xfId="46" applyFont="1" applyFill="1" applyBorder="1" applyAlignment="1">
      <alignment horizontal="center" wrapText="1"/>
      <protection/>
    </xf>
    <xf numFmtId="0" fontId="8" fillId="0" borderId="13" xfId="46" applyFont="1" applyFill="1" applyBorder="1" applyAlignment="1">
      <alignment horizontal="center" wrapText="1"/>
      <protection/>
    </xf>
    <xf numFmtId="0" fontId="9" fillId="0" borderId="15" xfId="46" applyFont="1" applyFill="1" applyBorder="1">
      <alignment/>
      <protection/>
    </xf>
    <xf numFmtId="0" fontId="9" fillId="0" borderId="16" xfId="46" applyFont="1" applyFill="1" applyBorder="1" applyAlignment="1">
      <alignment horizontal="center"/>
      <protection/>
    </xf>
    <xf numFmtId="0" fontId="9" fillId="0" borderId="17" xfId="46" applyFont="1" applyFill="1" applyBorder="1" applyAlignment="1">
      <alignment horizontal="center"/>
      <protection/>
    </xf>
    <xf numFmtId="0" fontId="9" fillId="0" borderId="18" xfId="46" applyFont="1" applyFill="1" applyBorder="1" applyAlignment="1">
      <alignment horizontal="center"/>
      <protection/>
    </xf>
    <xf numFmtId="0" fontId="9" fillId="33" borderId="19" xfId="46" applyFont="1" applyFill="1" applyBorder="1" applyAlignment="1">
      <alignment horizontal="center"/>
      <protection/>
    </xf>
    <xf numFmtId="0" fontId="9" fillId="0" borderId="20" xfId="46" applyFont="1" applyFill="1" applyBorder="1" applyAlignment="1">
      <alignment horizontal="center"/>
      <protection/>
    </xf>
    <xf numFmtId="0" fontId="9" fillId="0" borderId="21" xfId="46" applyFont="1" applyFill="1" applyBorder="1" applyAlignment="1">
      <alignment horizontal="center"/>
      <protection/>
    </xf>
    <xf numFmtId="0" fontId="7" fillId="0" borderId="22" xfId="46" applyFont="1" applyFill="1" applyBorder="1">
      <alignment/>
      <protection/>
    </xf>
    <xf numFmtId="3" fontId="7" fillId="0" borderId="23" xfId="46" applyNumberFormat="1" applyFont="1" applyFill="1" applyBorder="1">
      <alignment/>
      <protection/>
    </xf>
    <xf numFmtId="3" fontId="7" fillId="0" borderId="24" xfId="46" applyNumberFormat="1" applyFont="1" applyFill="1" applyBorder="1">
      <alignment/>
      <protection/>
    </xf>
    <xf numFmtId="3" fontId="7" fillId="0" borderId="25" xfId="46" applyNumberFormat="1" applyFont="1" applyFill="1" applyBorder="1">
      <alignment/>
      <protection/>
    </xf>
    <xf numFmtId="3" fontId="7" fillId="0" borderId="26" xfId="46" applyNumberFormat="1" applyFont="1" applyFill="1" applyBorder="1">
      <alignment/>
      <protection/>
    </xf>
    <xf numFmtId="3" fontId="7" fillId="0" borderId="27" xfId="46" applyNumberFormat="1" applyFont="1" applyFill="1" applyBorder="1">
      <alignment/>
      <protection/>
    </xf>
    <xf numFmtId="3" fontId="7" fillId="33" borderId="28" xfId="46" applyNumberFormat="1" applyFont="1" applyFill="1" applyBorder="1">
      <alignment/>
      <protection/>
    </xf>
    <xf numFmtId="3" fontId="7" fillId="0" borderId="29" xfId="46" applyNumberFormat="1" applyFont="1" applyFill="1" applyBorder="1">
      <alignment/>
      <protection/>
    </xf>
    <xf numFmtId="3" fontId="7" fillId="0" borderId="30" xfId="46" applyNumberFormat="1" applyFont="1" applyFill="1" applyBorder="1">
      <alignment/>
      <protection/>
    </xf>
    <xf numFmtId="0" fontId="7" fillId="0" borderId="31" xfId="46" applyFont="1" applyFill="1" applyBorder="1">
      <alignment/>
      <protection/>
    </xf>
    <xf numFmtId="3" fontId="7" fillId="0" borderId="32" xfId="46" applyNumberFormat="1" applyFont="1" applyFill="1" applyBorder="1">
      <alignment/>
      <protection/>
    </xf>
    <xf numFmtId="3" fontId="7" fillId="33" borderId="33" xfId="46" applyNumberFormat="1" applyFont="1" applyFill="1" applyBorder="1">
      <alignment/>
      <protection/>
    </xf>
    <xf numFmtId="0" fontId="9" fillId="0" borderId="34" xfId="46" applyFont="1" applyFill="1" applyBorder="1">
      <alignment/>
      <protection/>
    </xf>
    <xf numFmtId="3" fontId="9" fillId="0" borderId="35" xfId="46" applyNumberFormat="1" applyFont="1" applyFill="1" applyBorder="1">
      <alignment/>
      <protection/>
    </xf>
    <xf numFmtId="3" fontId="9" fillId="0" borderId="36" xfId="46" applyNumberFormat="1" applyFont="1" applyFill="1" applyBorder="1">
      <alignment/>
      <protection/>
    </xf>
    <xf numFmtId="3" fontId="9" fillId="0" borderId="37" xfId="46" applyNumberFormat="1" applyFont="1" applyFill="1" applyBorder="1">
      <alignment/>
      <protection/>
    </xf>
    <xf numFmtId="3" fontId="9" fillId="33" borderId="38" xfId="46" applyNumberFormat="1" applyFont="1" applyFill="1" applyBorder="1">
      <alignment/>
      <protection/>
    </xf>
    <xf numFmtId="3" fontId="9" fillId="0" borderId="16" xfId="46" applyNumberFormat="1" applyFont="1" applyFill="1" applyBorder="1">
      <alignment/>
      <protection/>
    </xf>
    <xf numFmtId="3" fontId="9" fillId="0" borderId="17" xfId="46" applyNumberFormat="1" applyFont="1" applyFill="1" applyBorder="1">
      <alignment/>
      <protection/>
    </xf>
    <xf numFmtId="3" fontId="9" fillId="0" borderId="18" xfId="46" applyNumberFormat="1" applyFont="1" applyFill="1" applyBorder="1">
      <alignment/>
      <protection/>
    </xf>
    <xf numFmtId="3" fontId="9" fillId="34" borderId="19" xfId="46" applyNumberFormat="1" applyFont="1" applyFill="1" applyBorder="1">
      <alignment/>
      <protection/>
    </xf>
    <xf numFmtId="3" fontId="3" fillId="0" borderId="23" xfId="46" applyNumberFormat="1" applyFont="1" applyFill="1" applyBorder="1">
      <alignment/>
      <protection/>
    </xf>
    <xf numFmtId="3" fontId="3" fillId="0" borderId="32" xfId="46" applyNumberFormat="1" applyFont="1" applyFill="1" applyBorder="1">
      <alignment/>
      <protection/>
    </xf>
    <xf numFmtId="3" fontId="3" fillId="0" borderId="30" xfId="46" applyNumberFormat="1" applyFont="1" applyFill="1" applyBorder="1">
      <alignment/>
      <protection/>
    </xf>
    <xf numFmtId="3" fontId="3" fillId="34" borderId="33" xfId="46" applyNumberFormat="1" applyFont="1" applyFill="1" applyBorder="1">
      <alignment/>
      <protection/>
    </xf>
    <xf numFmtId="0" fontId="10" fillId="0" borderId="23" xfId="0" applyFont="1" applyFill="1" applyBorder="1" applyAlignment="1">
      <alignment horizontal="right"/>
    </xf>
    <xf numFmtId="3" fontId="10" fillId="0" borderId="23" xfId="46" applyNumberFormat="1" applyFont="1" applyFill="1" applyBorder="1">
      <alignment/>
      <protection/>
    </xf>
    <xf numFmtId="3" fontId="10" fillId="0" borderId="32" xfId="46" applyNumberFormat="1" applyFont="1" applyFill="1" applyBorder="1">
      <alignment/>
      <protection/>
    </xf>
    <xf numFmtId="3" fontId="10" fillId="0" borderId="30" xfId="46" applyNumberFormat="1" applyFont="1" applyFill="1" applyBorder="1">
      <alignment/>
      <protection/>
    </xf>
    <xf numFmtId="3" fontId="10" fillId="34" borderId="33" xfId="46" applyNumberFormat="1" applyFont="1" applyFill="1" applyBorder="1">
      <alignment/>
      <protection/>
    </xf>
    <xf numFmtId="0" fontId="11" fillId="0" borderId="34" xfId="46" applyFont="1" applyFill="1" applyBorder="1">
      <alignment/>
      <protection/>
    </xf>
    <xf numFmtId="3" fontId="11" fillId="0" borderId="35" xfId="46" applyNumberFormat="1" applyFont="1" applyFill="1" applyBorder="1">
      <alignment/>
      <protection/>
    </xf>
    <xf numFmtId="3" fontId="11" fillId="0" borderId="36" xfId="46" applyNumberFormat="1" applyFont="1" applyFill="1" applyBorder="1">
      <alignment/>
      <protection/>
    </xf>
    <xf numFmtId="3" fontId="11" fillId="0" borderId="37" xfId="46" applyNumberFormat="1" applyFont="1" applyFill="1" applyBorder="1">
      <alignment/>
      <protection/>
    </xf>
    <xf numFmtId="3" fontId="11" fillId="33" borderId="38" xfId="46" applyNumberFormat="1" applyFont="1" applyFill="1" applyBorder="1">
      <alignment/>
      <protection/>
    </xf>
    <xf numFmtId="0" fontId="7" fillId="0" borderId="39" xfId="46" applyFont="1" applyFill="1" applyBorder="1">
      <alignment/>
      <protection/>
    </xf>
    <xf numFmtId="3" fontId="7" fillId="0" borderId="40" xfId="46" applyNumberFormat="1" applyFont="1" applyFill="1" applyBorder="1">
      <alignment/>
      <protection/>
    </xf>
    <xf numFmtId="3" fontId="7" fillId="0" borderId="41" xfId="46" applyNumberFormat="1" applyFont="1" applyFill="1" applyBorder="1">
      <alignment/>
      <protection/>
    </xf>
    <xf numFmtId="3" fontId="7" fillId="0" borderId="42" xfId="46" applyNumberFormat="1" applyFont="1" applyFill="1" applyBorder="1">
      <alignment/>
      <protection/>
    </xf>
    <xf numFmtId="3" fontId="7" fillId="33" borderId="43" xfId="46" applyNumberFormat="1" applyFont="1" applyFill="1" applyBorder="1">
      <alignment/>
      <protection/>
    </xf>
    <xf numFmtId="0" fontId="7" fillId="0" borderId="44" xfId="46" applyFont="1" applyFill="1" applyBorder="1">
      <alignment/>
      <protection/>
    </xf>
    <xf numFmtId="3" fontId="7" fillId="0" borderId="45" xfId="46" applyNumberFormat="1" applyFont="1" applyFill="1" applyBorder="1">
      <alignment/>
      <protection/>
    </xf>
    <xf numFmtId="0" fontId="7" fillId="0" borderId="34" xfId="46" applyFont="1" applyFill="1" applyBorder="1">
      <alignment/>
      <protection/>
    </xf>
    <xf numFmtId="3" fontId="7" fillId="0" borderId="46" xfId="46" applyNumberFormat="1" applyFont="1" applyFill="1" applyBorder="1">
      <alignment/>
      <protection/>
    </xf>
    <xf numFmtId="3" fontId="7" fillId="0" borderId="47" xfId="46" applyNumberFormat="1" applyFont="1" applyFill="1" applyBorder="1">
      <alignment/>
      <protection/>
    </xf>
    <xf numFmtId="3" fontId="7" fillId="0" borderId="35" xfId="46" applyNumberFormat="1" applyFont="1" applyFill="1" applyBorder="1">
      <alignment/>
      <protection/>
    </xf>
    <xf numFmtId="3" fontId="7" fillId="0" borderId="36" xfId="46" applyNumberFormat="1" applyFont="1" applyFill="1" applyBorder="1">
      <alignment/>
      <protection/>
    </xf>
    <xf numFmtId="3" fontId="7" fillId="0" borderId="37" xfId="46" applyNumberFormat="1" applyFont="1" applyFill="1" applyBorder="1">
      <alignment/>
      <protection/>
    </xf>
    <xf numFmtId="3" fontId="7" fillId="33" borderId="38" xfId="46" applyNumberFormat="1" applyFont="1" applyFill="1" applyBorder="1">
      <alignment/>
      <protection/>
    </xf>
    <xf numFmtId="3" fontId="7" fillId="35" borderId="35" xfId="46" applyNumberFormat="1" applyFont="1" applyFill="1" applyBorder="1">
      <alignment/>
      <protection/>
    </xf>
    <xf numFmtId="0" fontId="11" fillId="0" borderId="15" xfId="46" applyFont="1" applyFill="1" applyBorder="1">
      <alignment/>
      <protection/>
    </xf>
    <xf numFmtId="3" fontId="11" fillId="0" borderId="16" xfId="46" applyNumberFormat="1" applyFont="1" applyFill="1" applyBorder="1">
      <alignment/>
      <protection/>
    </xf>
    <xf numFmtId="3" fontId="11" fillId="0" borderId="17" xfId="46" applyNumberFormat="1" applyFont="1" applyFill="1" applyBorder="1">
      <alignment/>
      <protection/>
    </xf>
    <xf numFmtId="3" fontId="11" fillId="0" borderId="18" xfId="46" applyNumberFormat="1" applyFont="1" applyFill="1" applyBorder="1">
      <alignment/>
      <protection/>
    </xf>
    <xf numFmtId="3" fontId="11" fillId="33" borderId="19" xfId="46" applyNumberFormat="1" applyFont="1" applyFill="1" applyBorder="1">
      <alignment/>
      <protection/>
    </xf>
    <xf numFmtId="3" fontId="11" fillId="0" borderId="12" xfId="46" applyNumberFormat="1" applyFont="1" applyFill="1" applyBorder="1">
      <alignment/>
      <protection/>
    </xf>
    <xf numFmtId="3" fontId="11" fillId="0" borderId="11" xfId="46" applyNumberFormat="1" applyFont="1" applyFill="1" applyBorder="1">
      <alignment/>
      <protection/>
    </xf>
    <xf numFmtId="0" fontId="9" fillId="0" borderId="48" xfId="46" applyFont="1" applyFill="1" applyBorder="1">
      <alignment/>
      <protection/>
    </xf>
    <xf numFmtId="3" fontId="11" fillId="0" borderId="21" xfId="46" applyNumberFormat="1" applyFont="1" applyFill="1" applyBorder="1">
      <alignment/>
      <protection/>
    </xf>
    <xf numFmtId="3" fontId="11" fillId="0" borderId="20" xfId="46" applyNumberFormat="1" applyFont="1" applyFill="1" applyBorder="1">
      <alignment/>
      <protection/>
    </xf>
    <xf numFmtId="3" fontId="11" fillId="0" borderId="49" xfId="46" applyNumberFormat="1" applyFont="1" applyFill="1" applyBorder="1">
      <alignment/>
      <protection/>
    </xf>
    <xf numFmtId="3" fontId="11" fillId="33" borderId="50" xfId="46" applyNumberFormat="1" applyFont="1" applyFill="1" applyBorder="1">
      <alignment/>
      <protection/>
    </xf>
    <xf numFmtId="0" fontId="9" fillId="0" borderId="22" xfId="46" applyFont="1" applyFill="1" applyBorder="1">
      <alignment/>
      <protection/>
    </xf>
    <xf numFmtId="3" fontId="9" fillId="0" borderId="23" xfId="46" applyNumberFormat="1" applyFont="1" applyFill="1" applyBorder="1">
      <alignment/>
      <protection/>
    </xf>
    <xf numFmtId="3" fontId="9" fillId="0" borderId="32" xfId="46" applyNumberFormat="1" applyFont="1" applyFill="1" applyBorder="1">
      <alignment/>
      <protection/>
    </xf>
    <xf numFmtId="3" fontId="9" fillId="0" borderId="30" xfId="46" applyNumberFormat="1" applyFont="1" applyFill="1" applyBorder="1">
      <alignment/>
      <protection/>
    </xf>
    <xf numFmtId="3" fontId="9" fillId="33" borderId="33" xfId="46" applyNumberFormat="1" applyFont="1" applyFill="1" applyBorder="1">
      <alignment/>
      <protection/>
    </xf>
    <xf numFmtId="0" fontId="7" fillId="0" borderId="22" xfId="46" applyFont="1" applyFill="1" applyBorder="1" applyAlignment="1">
      <alignment wrapText="1"/>
      <protection/>
    </xf>
    <xf numFmtId="0" fontId="9" fillId="0" borderId="31" xfId="46" applyFont="1" applyFill="1" applyBorder="1">
      <alignment/>
      <protection/>
    </xf>
    <xf numFmtId="3" fontId="9" fillId="0" borderId="25" xfId="46" applyNumberFormat="1" applyFont="1" applyFill="1" applyBorder="1">
      <alignment/>
      <protection/>
    </xf>
    <xf numFmtId="3" fontId="9" fillId="0" borderId="26" xfId="46" applyNumberFormat="1" applyFont="1" applyFill="1" applyBorder="1">
      <alignment/>
      <protection/>
    </xf>
    <xf numFmtId="3" fontId="9" fillId="0" borderId="27" xfId="46" applyNumberFormat="1" applyFont="1" applyFill="1" applyBorder="1">
      <alignment/>
      <protection/>
    </xf>
    <xf numFmtId="3" fontId="9" fillId="33" borderId="28" xfId="46" applyNumberFormat="1" applyFont="1" applyFill="1" applyBorder="1">
      <alignment/>
      <protection/>
    </xf>
    <xf numFmtId="0" fontId="9" fillId="0" borderId="51" xfId="46" applyFont="1" applyFill="1" applyBorder="1" applyAlignment="1">
      <alignment wrapText="1"/>
      <protection/>
    </xf>
    <xf numFmtId="3" fontId="9" fillId="0" borderId="11" xfId="46" applyNumberFormat="1" applyFont="1" applyFill="1" applyBorder="1">
      <alignment/>
      <protection/>
    </xf>
    <xf numFmtId="3" fontId="9" fillId="0" borderId="12" xfId="46" applyNumberFormat="1" applyFont="1" applyFill="1" applyBorder="1">
      <alignment/>
      <protection/>
    </xf>
    <xf numFmtId="3" fontId="9" fillId="0" borderId="13" xfId="46" applyNumberFormat="1" applyFont="1" applyFill="1" applyBorder="1">
      <alignment/>
      <protection/>
    </xf>
    <xf numFmtId="3" fontId="9" fillId="33" borderId="14" xfId="46" applyNumberFormat="1" applyFont="1" applyFill="1" applyBorder="1">
      <alignment/>
      <protection/>
    </xf>
    <xf numFmtId="0" fontId="9" fillId="0" borderId="0" xfId="46" applyFont="1" applyFill="1" applyBorder="1" applyAlignment="1">
      <alignment wrapText="1"/>
      <protection/>
    </xf>
    <xf numFmtId="3" fontId="9" fillId="0" borderId="0" xfId="46" applyNumberFormat="1" applyFont="1" applyFill="1" applyBorder="1">
      <alignment/>
      <protection/>
    </xf>
    <xf numFmtId="0" fontId="7" fillId="0" borderId="0" xfId="46" applyFont="1" applyFill="1" applyBorder="1">
      <alignment/>
      <protection/>
    </xf>
    <xf numFmtId="49" fontId="12" fillId="0" borderId="0" xfId="0" applyNumberFormat="1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II.%20Tabulkov&#225;%20&#269;&#225;s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smb02\oek$\ODD%20ROZPO&#268;TU\MHMP,%20ROZBORY,%20ROZPO&#268;ET\Excel%20E\Rozpo&#269;et\2019\P&#345;&#237;prava%20rozpo&#269;tu%20od%2022.%2011.%202018\veden&#237;\po%20p&#345;ipom&#237;nk&#225;ch%20odbor&#367;%2012.%2012.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ce 1"/>
      <sheetName val="RNP 2"/>
      <sheetName val="Dotace 3"/>
      <sheetName val="Výdaje 4-5"/>
      <sheetName val="11 6"/>
      <sheetName val="12 7"/>
      <sheetName val="21 8-10"/>
      <sheetName val="31 11-12"/>
      <sheetName val="41 13-14"/>
      <sheetName val="41 15-17"/>
      <sheetName val="41 18"/>
      <sheetName val="42 19"/>
      <sheetName val="51 20-23"/>
      <sheetName val="53 24"/>
      <sheetName val="61 25-26"/>
      <sheetName val="62 27"/>
      <sheetName val="63 28-29"/>
      <sheetName val="64 30-32"/>
      <sheetName val="65 33"/>
      <sheetName val="81 34"/>
      <sheetName val="82 35-36"/>
      <sheetName val="82 37-39"/>
      <sheetName val="91 40-43"/>
      <sheetName val="10 44-45"/>
      <sheetName val="Rezerva 46"/>
      <sheetName val="Výhled 48"/>
    </sheetNames>
    <sheetDataSet>
      <sheetData sheetId="0">
        <row r="6">
          <cell r="H6">
            <v>96900</v>
          </cell>
        </row>
        <row r="17">
          <cell r="H17">
            <v>20270</v>
          </cell>
        </row>
        <row r="44">
          <cell r="F44">
            <v>200000</v>
          </cell>
          <cell r="H44">
            <v>100000</v>
          </cell>
        </row>
        <row r="51">
          <cell r="H51">
            <v>814309</v>
          </cell>
        </row>
        <row r="52">
          <cell r="H52">
            <v>601528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lance 1"/>
      <sheetName val="RNP 2"/>
      <sheetName val="Dotace 3"/>
      <sheetName val="Výdaje 4-5"/>
      <sheetName val="11 6"/>
      <sheetName val="12 7"/>
      <sheetName val="21 8-10"/>
      <sheetName val="31 11-12"/>
      <sheetName val="41 13-14"/>
      <sheetName val="41 15-17"/>
      <sheetName val="41 18"/>
      <sheetName val="42 19"/>
      <sheetName val="51 20-23"/>
      <sheetName val="53 24"/>
      <sheetName val="61 25-26"/>
      <sheetName val="62 27-28"/>
      <sheetName val="63 29-30"/>
      <sheetName val="64 31-35"/>
      <sheetName val="65 36-37"/>
      <sheetName val="81 38-39"/>
      <sheetName val="82 40-41"/>
      <sheetName val="82 42-44"/>
      <sheetName val="91 45-48"/>
      <sheetName val="10 49-50"/>
      <sheetName val="Rezerva 51"/>
      <sheetName val="Výhled 52"/>
    </sheetNames>
    <sheetDataSet>
      <sheetData sheetId="0">
        <row r="46">
          <cell r="H46">
            <v>73292</v>
          </cell>
        </row>
        <row r="47">
          <cell r="H47">
            <v>354471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40"/>
  <sheetViews>
    <sheetView tabSelected="1" zoomScalePageLayoutView="0" workbookViewId="0" topLeftCell="A2">
      <selection activeCell="C10" sqref="C10"/>
    </sheetView>
  </sheetViews>
  <sheetFormatPr defaultColWidth="9.00390625" defaultRowHeight="12.75"/>
  <cols>
    <col min="1" max="1" width="36.25390625" style="0" customWidth="1"/>
    <col min="2" max="12" width="10.75390625" style="0" customWidth="1"/>
  </cols>
  <sheetData>
    <row r="1" spans="1:12" ht="18.75">
      <c r="A1" s="1"/>
      <c r="B1" s="1"/>
      <c r="C1" s="1"/>
      <c r="D1" s="1"/>
      <c r="E1" s="1"/>
      <c r="F1" s="1"/>
      <c r="G1" s="2"/>
      <c r="H1" s="2"/>
      <c r="I1" s="1"/>
      <c r="J1" s="3"/>
      <c r="L1" s="4" t="s">
        <v>34</v>
      </c>
    </row>
    <row r="2" spans="1:12" ht="18.75">
      <c r="A2" s="5" t="s">
        <v>0</v>
      </c>
      <c r="B2" s="6"/>
      <c r="C2" s="6"/>
      <c r="D2" s="6"/>
      <c r="E2" s="6"/>
      <c r="F2" s="6"/>
      <c r="G2" s="6"/>
      <c r="H2" s="6"/>
      <c r="I2" s="6"/>
      <c r="L2" s="6"/>
    </row>
    <row r="3" spans="1:12" ht="13.5" thickBot="1">
      <c r="A3" s="7"/>
      <c r="B3" s="7"/>
      <c r="C3" s="7"/>
      <c r="D3" s="8"/>
      <c r="E3" s="7"/>
      <c r="F3" s="7"/>
      <c r="G3" s="8"/>
      <c r="H3" s="8"/>
      <c r="L3" s="8" t="s">
        <v>1</v>
      </c>
    </row>
    <row r="4" spans="1:12" ht="27.75" thickBot="1">
      <c r="A4" s="9" t="s">
        <v>2</v>
      </c>
      <c r="B4" s="10" t="s">
        <v>3</v>
      </c>
      <c r="C4" s="11" t="s">
        <v>4</v>
      </c>
      <c r="D4" s="10" t="s">
        <v>5</v>
      </c>
      <c r="E4" s="11" t="s">
        <v>6</v>
      </c>
      <c r="F4" s="12" t="s">
        <v>7</v>
      </c>
      <c r="G4" s="13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5" t="s">
        <v>13</v>
      </c>
    </row>
    <row r="5" spans="1:12" ht="12.75">
      <c r="A5" s="16"/>
      <c r="B5" s="17"/>
      <c r="C5" s="18"/>
      <c r="D5" s="17"/>
      <c r="E5" s="18"/>
      <c r="F5" s="19"/>
      <c r="G5" s="20"/>
      <c r="H5" s="21"/>
      <c r="I5" s="22"/>
      <c r="J5" s="22"/>
      <c r="K5" s="22"/>
      <c r="L5" s="19"/>
    </row>
    <row r="6" spans="1:12" ht="12.75">
      <c r="A6" s="23" t="s">
        <v>14</v>
      </c>
      <c r="B6" s="24">
        <v>99192</v>
      </c>
      <c r="C6" s="25">
        <v>102073</v>
      </c>
      <c r="D6" s="26">
        <v>103669</v>
      </c>
      <c r="E6" s="27">
        <v>115329</v>
      </c>
      <c r="F6" s="28">
        <v>103190</v>
      </c>
      <c r="G6" s="29">
        <f>'[1]Bilance 1'!H6</f>
        <v>96900</v>
      </c>
      <c r="H6" s="30">
        <f aca="true" t="shared" si="0" ref="H6:L7">(G6/100)*105</f>
        <v>101745</v>
      </c>
      <c r="I6" s="30">
        <f t="shared" si="0"/>
        <v>106832.25</v>
      </c>
      <c r="J6" s="30">
        <f t="shared" si="0"/>
        <v>112173.8625</v>
      </c>
      <c r="K6" s="24">
        <f t="shared" si="0"/>
        <v>117782.555625</v>
      </c>
      <c r="L6" s="31">
        <f t="shared" si="0"/>
        <v>123671.68340624998</v>
      </c>
    </row>
    <row r="7" spans="1:12" ht="12.75">
      <c r="A7" s="23" t="s">
        <v>15</v>
      </c>
      <c r="B7" s="24">
        <v>111840</v>
      </c>
      <c r="C7" s="25">
        <v>44604</v>
      </c>
      <c r="D7" s="26">
        <v>9864</v>
      </c>
      <c r="E7" s="27">
        <v>8654</v>
      </c>
      <c r="F7" s="28">
        <v>9144</v>
      </c>
      <c r="G7" s="29">
        <f>'[1]Bilance 1'!H17</f>
        <v>20270</v>
      </c>
      <c r="H7" s="30">
        <f t="shared" si="0"/>
        <v>21283.5</v>
      </c>
      <c r="I7" s="30">
        <f t="shared" si="0"/>
        <v>22347.675</v>
      </c>
      <c r="J7" s="30">
        <f t="shared" si="0"/>
        <v>23465.058749999997</v>
      </c>
      <c r="K7" s="24">
        <f t="shared" si="0"/>
        <v>24638.311687499998</v>
      </c>
      <c r="L7" s="31">
        <f t="shared" si="0"/>
        <v>25870.227271875</v>
      </c>
    </row>
    <row r="8" spans="1:12" ht="12.75">
      <c r="A8" s="32" t="s">
        <v>16</v>
      </c>
      <c r="B8" s="24">
        <v>0</v>
      </c>
      <c r="C8" s="33">
        <v>0</v>
      </c>
      <c r="D8" s="24">
        <v>0</v>
      </c>
      <c r="E8" s="33">
        <v>0</v>
      </c>
      <c r="F8" s="31">
        <v>4529</v>
      </c>
      <c r="G8" s="34">
        <v>0</v>
      </c>
      <c r="H8" s="33">
        <v>0</v>
      </c>
      <c r="I8" s="24">
        <v>0</v>
      </c>
      <c r="J8" s="24">
        <v>0</v>
      </c>
      <c r="K8" s="24">
        <v>0</v>
      </c>
      <c r="L8" s="28">
        <v>0</v>
      </c>
    </row>
    <row r="9" spans="1:12" ht="13.5" thickBot="1">
      <c r="A9" s="35" t="s">
        <v>17</v>
      </c>
      <c r="B9" s="36">
        <f aca="true" t="shared" si="1" ref="B9:G9">SUM(B6:B8)</f>
        <v>211032</v>
      </c>
      <c r="C9" s="37">
        <f t="shared" si="1"/>
        <v>146677</v>
      </c>
      <c r="D9" s="36">
        <f t="shared" si="1"/>
        <v>113533</v>
      </c>
      <c r="E9" s="37">
        <f t="shared" si="1"/>
        <v>123983</v>
      </c>
      <c r="F9" s="38">
        <f t="shared" si="1"/>
        <v>116863</v>
      </c>
      <c r="G9" s="39">
        <f t="shared" si="1"/>
        <v>117170</v>
      </c>
      <c r="H9" s="37">
        <f>SUM(H6:H8)</f>
        <v>123028.5</v>
      </c>
      <c r="I9" s="36">
        <f>SUM(I6:I8)</f>
        <v>129179.925</v>
      </c>
      <c r="J9" s="36">
        <f>SUM(J6:J8)</f>
        <v>135638.92125</v>
      </c>
      <c r="K9" s="36">
        <f>SUM(K6:K8)</f>
        <v>142420.8673125</v>
      </c>
      <c r="L9" s="38">
        <f>SUM(L6:L8)</f>
        <v>149541.910678125</v>
      </c>
    </row>
    <row r="10" spans="1:12" ht="12.75">
      <c r="A10" s="16"/>
      <c r="B10" s="40"/>
      <c r="C10" s="41"/>
      <c r="D10" s="40"/>
      <c r="E10" s="41"/>
      <c r="F10" s="42"/>
      <c r="G10" s="43"/>
      <c r="H10" s="41"/>
      <c r="I10" s="40"/>
      <c r="J10" s="40"/>
      <c r="K10" s="40"/>
      <c r="L10" s="42"/>
    </row>
    <row r="11" spans="1:12" ht="12.75">
      <c r="A11" s="32" t="s">
        <v>18</v>
      </c>
      <c r="B11" s="44">
        <f aca="true" t="shared" si="2" ref="B11:L11">SUM(B12:B14)</f>
        <v>522417</v>
      </c>
      <c r="C11" s="45">
        <f t="shared" si="2"/>
        <v>617433</v>
      </c>
      <c r="D11" s="44">
        <f t="shared" si="2"/>
        <v>526590</v>
      </c>
      <c r="E11" s="45">
        <f t="shared" si="2"/>
        <v>664953</v>
      </c>
      <c r="F11" s="46">
        <f t="shared" si="2"/>
        <v>613713</v>
      </c>
      <c r="G11" s="47">
        <f t="shared" si="2"/>
        <v>427763</v>
      </c>
      <c r="H11" s="44">
        <f t="shared" si="2"/>
        <v>449151</v>
      </c>
      <c r="I11" s="44">
        <f t="shared" si="2"/>
        <v>471609</v>
      </c>
      <c r="J11" s="44">
        <f t="shared" si="2"/>
        <v>495189</v>
      </c>
      <c r="K11" s="44">
        <f t="shared" si="2"/>
        <v>519948</v>
      </c>
      <c r="L11" s="46">
        <f t="shared" si="2"/>
        <v>545945</v>
      </c>
    </row>
    <row r="12" spans="1:12" ht="12.75">
      <c r="A12" s="48" t="s">
        <v>19</v>
      </c>
      <c r="B12" s="49">
        <v>56673</v>
      </c>
      <c r="C12" s="50">
        <v>56370</v>
      </c>
      <c r="D12" s="49">
        <v>57224</v>
      </c>
      <c r="E12" s="50">
        <v>62066</v>
      </c>
      <c r="F12" s="51">
        <v>65764</v>
      </c>
      <c r="G12" s="52">
        <f>'[2]Bilance 1'!H46</f>
        <v>73292</v>
      </c>
      <c r="H12" s="49">
        <v>76956</v>
      </c>
      <c r="I12" s="49">
        <v>80804</v>
      </c>
      <c r="J12" s="49">
        <v>84844</v>
      </c>
      <c r="K12" s="49">
        <v>89086</v>
      </c>
      <c r="L12" s="51">
        <v>93540</v>
      </c>
    </row>
    <row r="13" spans="1:12" ht="12.75">
      <c r="A13" s="48" t="s">
        <v>20</v>
      </c>
      <c r="B13" s="49">
        <v>272451</v>
      </c>
      <c r="C13" s="50">
        <v>282485</v>
      </c>
      <c r="D13" s="49">
        <v>327761</v>
      </c>
      <c r="E13" s="50">
        <v>333728</v>
      </c>
      <c r="F13" s="51">
        <v>346125</v>
      </c>
      <c r="G13" s="52">
        <f>'[2]Bilance 1'!H47</f>
        <v>354471</v>
      </c>
      <c r="H13" s="49">
        <v>372195</v>
      </c>
      <c r="I13" s="49">
        <v>390805</v>
      </c>
      <c r="J13" s="49">
        <v>410345</v>
      </c>
      <c r="K13" s="49">
        <v>430862</v>
      </c>
      <c r="L13" s="51">
        <v>452405</v>
      </c>
    </row>
    <row r="14" spans="1:12" ht="12.75">
      <c r="A14" s="48" t="s">
        <v>21</v>
      </c>
      <c r="B14" s="49">
        <v>193293</v>
      </c>
      <c r="C14" s="50">
        <v>278578</v>
      </c>
      <c r="D14" s="49">
        <v>141605</v>
      </c>
      <c r="E14" s="50">
        <v>269159</v>
      </c>
      <c r="F14" s="51">
        <v>201824</v>
      </c>
      <c r="G14" s="52">
        <v>0</v>
      </c>
      <c r="H14" s="49">
        <f>(G14/100)*105</f>
        <v>0</v>
      </c>
      <c r="I14" s="49">
        <f>(H14/100)*105</f>
        <v>0</v>
      </c>
      <c r="J14" s="49">
        <f>(I14/100)*105</f>
        <v>0</v>
      </c>
      <c r="K14" s="49">
        <f>(J14/100)*105</f>
        <v>0</v>
      </c>
      <c r="L14" s="51">
        <f>(K14/100)*105</f>
        <v>0</v>
      </c>
    </row>
    <row r="15" spans="1:12" ht="12.75">
      <c r="A15" s="32" t="s">
        <v>22</v>
      </c>
      <c r="B15" s="24">
        <v>500000</v>
      </c>
      <c r="C15" s="33">
        <v>450000</v>
      </c>
      <c r="D15" s="24">
        <v>240000</v>
      </c>
      <c r="E15" s="33">
        <v>200000</v>
      </c>
      <c r="F15" s="31">
        <f>'[1]Bilance 1'!F44</f>
        <v>200000</v>
      </c>
      <c r="G15" s="34">
        <f>'[1]Bilance 1'!H44</f>
        <v>100000</v>
      </c>
      <c r="H15" s="24">
        <v>0</v>
      </c>
      <c r="I15" s="24">
        <v>0</v>
      </c>
      <c r="J15" s="24">
        <v>0</v>
      </c>
      <c r="K15" s="24">
        <v>0</v>
      </c>
      <c r="L15" s="28">
        <v>0</v>
      </c>
    </row>
    <row r="16" spans="1:12" ht="13.5" thickBot="1">
      <c r="A16" s="35" t="s">
        <v>23</v>
      </c>
      <c r="B16" s="36">
        <f aca="true" t="shared" si="3" ref="B16:L16">B11+B15</f>
        <v>1022417</v>
      </c>
      <c r="C16" s="37">
        <f t="shared" si="3"/>
        <v>1067433</v>
      </c>
      <c r="D16" s="36">
        <f t="shared" si="3"/>
        <v>766590</v>
      </c>
      <c r="E16" s="37">
        <f t="shared" si="3"/>
        <v>864953</v>
      </c>
      <c r="F16" s="38">
        <f t="shared" si="3"/>
        <v>813713</v>
      </c>
      <c r="G16" s="39">
        <f t="shared" si="3"/>
        <v>527763</v>
      </c>
      <c r="H16" s="37">
        <f t="shared" si="3"/>
        <v>449151</v>
      </c>
      <c r="I16" s="36">
        <f t="shared" si="3"/>
        <v>471609</v>
      </c>
      <c r="J16" s="36">
        <f t="shared" si="3"/>
        <v>495189</v>
      </c>
      <c r="K16" s="36">
        <f t="shared" si="3"/>
        <v>519948</v>
      </c>
      <c r="L16" s="38">
        <f t="shared" si="3"/>
        <v>545945</v>
      </c>
    </row>
    <row r="17" spans="1:12" ht="15" thickBot="1">
      <c r="A17" s="53" t="s">
        <v>24</v>
      </c>
      <c r="B17" s="54">
        <f aca="true" t="shared" si="4" ref="B17:G17">SUM(B16,B9)</f>
        <v>1233449</v>
      </c>
      <c r="C17" s="55">
        <f t="shared" si="4"/>
        <v>1214110</v>
      </c>
      <c r="D17" s="54">
        <f t="shared" si="4"/>
        <v>880123</v>
      </c>
      <c r="E17" s="55">
        <f t="shared" si="4"/>
        <v>988936</v>
      </c>
      <c r="F17" s="56">
        <f t="shared" si="4"/>
        <v>930576</v>
      </c>
      <c r="G17" s="57">
        <f t="shared" si="4"/>
        <v>644933</v>
      </c>
      <c r="H17" s="55">
        <f>SUM(H9+H16)</f>
        <v>572179.5</v>
      </c>
      <c r="I17" s="54">
        <f>I9+I16</f>
        <v>600788.925</v>
      </c>
      <c r="J17" s="54">
        <f>J9+J16</f>
        <v>630827.92125</v>
      </c>
      <c r="K17" s="54">
        <f>K9+K16</f>
        <v>662368.8673125</v>
      </c>
      <c r="L17" s="56">
        <f>SUM(L16,L9)</f>
        <v>695486.910678125</v>
      </c>
    </row>
    <row r="18" spans="1:12" ht="12.75">
      <c r="A18" s="58"/>
      <c r="B18" s="59"/>
      <c r="C18" s="60"/>
      <c r="D18" s="59"/>
      <c r="E18" s="60"/>
      <c r="F18" s="61"/>
      <c r="G18" s="62"/>
      <c r="H18" s="60"/>
      <c r="I18" s="59"/>
      <c r="J18" s="59"/>
      <c r="K18" s="59"/>
      <c r="L18" s="61"/>
    </row>
    <row r="19" spans="1:12" ht="12.75">
      <c r="A19" s="63" t="s">
        <v>25</v>
      </c>
      <c r="B19" s="64">
        <v>703424</v>
      </c>
      <c r="C19" s="25">
        <v>654342</v>
      </c>
      <c r="D19" s="26">
        <v>657628</v>
      </c>
      <c r="E19" s="27">
        <v>711492</v>
      </c>
      <c r="F19" s="28">
        <v>787630</v>
      </c>
      <c r="G19" s="29">
        <f>'[1]Bilance 1'!H51</f>
        <v>814309</v>
      </c>
      <c r="H19" s="30">
        <f>(G19/100)*101</f>
        <v>822452.09</v>
      </c>
      <c r="I19" s="30">
        <f>(H19/100)*101</f>
        <v>830676.6109</v>
      </c>
      <c r="J19" s="30">
        <f>(I19/100)*101</f>
        <v>838983.377009</v>
      </c>
      <c r="K19" s="30">
        <f>(J19/100)*101</f>
        <v>847373.2107790901</v>
      </c>
      <c r="L19" s="30">
        <f>(K19/100)*101</f>
        <v>855846.942886881</v>
      </c>
    </row>
    <row r="20" spans="1:12" ht="13.5" thickBot="1">
      <c r="A20" s="65" t="s">
        <v>26</v>
      </c>
      <c r="B20" s="66">
        <v>567074</v>
      </c>
      <c r="C20" s="67">
        <v>318570</v>
      </c>
      <c r="D20" s="68">
        <v>88949</v>
      </c>
      <c r="E20" s="69">
        <v>152736</v>
      </c>
      <c r="F20" s="70">
        <v>225644</v>
      </c>
      <c r="G20" s="71">
        <f>'[1]Bilance 1'!H52</f>
        <v>601528</v>
      </c>
      <c r="H20" s="69">
        <v>170000</v>
      </c>
      <c r="I20" s="68">
        <v>60000</v>
      </c>
      <c r="J20" s="72">
        <v>0</v>
      </c>
      <c r="K20" s="72">
        <v>0</v>
      </c>
      <c r="L20" s="70">
        <v>0</v>
      </c>
    </row>
    <row r="21" spans="1:12" ht="15" thickBot="1">
      <c r="A21" s="73" t="s">
        <v>27</v>
      </c>
      <c r="B21" s="74">
        <f aca="true" t="shared" si="5" ref="B21:G21">SUM(B18:B20)</f>
        <v>1270498</v>
      </c>
      <c r="C21" s="75">
        <f t="shared" si="5"/>
        <v>972912</v>
      </c>
      <c r="D21" s="74">
        <f t="shared" si="5"/>
        <v>746577</v>
      </c>
      <c r="E21" s="75">
        <f t="shared" si="5"/>
        <v>864228</v>
      </c>
      <c r="F21" s="76">
        <f t="shared" si="5"/>
        <v>1013274</v>
      </c>
      <c r="G21" s="77">
        <f t="shared" si="5"/>
        <v>1415837</v>
      </c>
      <c r="H21" s="78">
        <f>SUM(H19:H20)</f>
        <v>992452.09</v>
      </c>
      <c r="I21" s="79">
        <f>SUM(I18:I20)</f>
        <v>890676.6109</v>
      </c>
      <c r="J21" s="79">
        <f>SUM(J18:J20)</f>
        <v>838983.377009</v>
      </c>
      <c r="K21" s="79">
        <f>SUM(K18:K20)</f>
        <v>847373.2107790901</v>
      </c>
      <c r="L21" s="76">
        <f>SUM(L18:L20)</f>
        <v>855846.942886881</v>
      </c>
    </row>
    <row r="22" spans="1:12" ht="14.25">
      <c r="A22" s="80" t="s">
        <v>28</v>
      </c>
      <c r="B22" s="81">
        <f aca="true" t="shared" si="6" ref="B22:G22">SUM(B17,-B21)</f>
        <v>-37049</v>
      </c>
      <c r="C22" s="82">
        <f t="shared" si="6"/>
        <v>241198</v>
      </c>
      <c r="D22" s="81">
        <f t="shared" si="6"/>
        <v>133546</v>
      </c>
      <c r="E22" s="82">
        <f t="shared" si="6"/>
        <v>124708</v>
      </c>
      <c r="F22" s="83">
        <f t="shared" si="6"/>
        <v>-82698</v>
      </c>
      <c r="G22" s="84">
        <f t="shared" si="6"/>
        <v>-770904</v>
      </c>
      <c r="H22" s="82">
        <f>H17-H21</f>
        <v>-420272.58999999997</v>
      </c>
      <c r="I22" s="81">
        <f>I17-I21</f>
        <v>-289887.6858999999</v>
      </c>
      <c r="J22" s="81">
        <f>J17-J21</f>
        <v>-208155.45575900003</v>
      </c>
      <c r="K22" s="81">
        <f>K17-K21</f>
        <v>-185004.34346659004</v>
      </c>
      <c r="L22" s="83">
        <f>SUM(L17,-L21)</f>
        <v>-160360.03220875596</v>
      </c>
    </row>
    <row r="23" spans="1:12" ht="12.75">
      <c r="A23" s="85"/>
      <c r="B23" s="86"/>
      <c r="C23" s="87"/>
      <c r="D23" s="86"/>
      <c r="E23" s="87"/>
      <c r="F23" s="88"/>
      <c r="G23" s="89"/>
      <c r="H23" s="87"/>
      <c r="I23" s="86"/>
      <c r="J23" s="86"/>
      <c r="K23" s="86"/>
      <c r="L23" s="88"/>
    </row>
    <row r="24" spans="1:12" ht="12.75">
      <c r="A24" s="23" t="s">
        <v>29</v>
      </c>
      <c r="B24" s="24">
        <v>0</v>
      </c>
      <c r="C24" s="33">
        <v>0</v>
      </c>
      <c r="D24" s="24">
        <v>0</v>
      </c>
      <c r="E24" s="33">
        <v>0</v>
      </c>
      <c r="F24" s="31">
        <v>0</v>
      </c>
      <c r="G24" s="34">
        <v>0</v>
      </c>
      <c r="H24" s="33">
        <v>0</v>
      </c>
      <c r="I24" s="24">
        <v>0</v>
      </c>
      <c r="J24" s="24">
        <v>0</v>
      </c>
      <c r="K24" s="24">
        <v>0</v>
      </c>
      <c r="L24" s="31">
        <v>0</v>
      </c>
    </row>
    <row r="25" spans="1:12" ht="12.75">
      <c r="A25" s="85"/>
      <c r="B25" s="86"/>
      <c r="C25" s="87"/>
      <c r="D25" s="86"/>
      <c r="E25" s="87"/>
      <c r="F25" s="88"/>
      <c r="G25" s="89"/>
      <c r="H25" s="87"/>
      <c r="I25" s="86"/>
      <c r="J25" s="86"/>
      <c r="K25" s="86"/>
      <c r="L25" s="88"/>
    </row>
    <row r="26" spans="1:12" ht="12.75">
      <c r="A26" s="90" t="s">
        <v>30</v>
      </c>
      <c r="B26" s="24">
        <v>0</v>
      </c>
      <c r="C26" s="33">
        <v>0</v>
      </c>
      <c r="D26" s="24">
        <v>0</v>
      </c>
      <c r="E26" s="33">
        <v>0</v>
      </c>
      <c r="F26" s="31">
        <v>0</v>
      </c>
      <c r="G26" s="34">
        <v>0</v>
      </c>
      <c r="H26" s="33">
        <v>0</v>
      </c>
      <c r="I26" s="24">
        <v>0</v>
      </c>
      <c r="J26" s="24">
        <v>0</v>
      </c>
      <c r="K26" s="24">
        <v>0</v>
      </c>
      <c r="L26" s="31">
        <v>0</v>
      </c>
    </row>
    <row r="27" spans="1:12" ht="13.5" thickBot="1">
      <c r="A27" s="91"/>
      <c r="B27" s="92"/>
      <c r="C27" s="93"/>
      <c r="D27" s="92"/>
      <c r="E27" s="93"/>
      <c r="F27" s="94"/>
      <c r="G27" s="95"/>
      <c r="H27" s="37"/>
      <c r="I27" s="36"/>
      <c r="J27" s="36"/>
      <c r="K27" s="36"/>
      <c r="L27" s="94"/>
    </row>
    <row r="28" spans="1:12" ht="26.25" thickBot="1">
      <c r="A28" s="96" t="s">
        <v>31</v>
      </c>
      <c r="B28" s="97">
        <f aca="true" t="shared" si="7" ref="B28:G28">SUM(B24:B26)</f>
        <v>0</v>
      </c>
      <c r="C28" s="98">
        <f t="shared" si="7"/>
        <v>0</v>
      </c>
      <c r="D28" s="97">
        <f t="shared" si="7"/>
        <v>0</v>
      </c>
      <c r="E28" s="98">
        <f t="shared" si="7"/>
        <v>0</v>
      </c>
      <c r="F28" s="99">
        <f t="shared" si="7"/>
        <v>0</v>
      </c>
      <c r="G28" s="100">
        <f t="shared" si="7"/>
        <v>0</v>
      </c>
      <c r="H28" s="98">
        <v>0</v>
      </c>
      <c r="I28" s="97">
        <v>0</v>
      </c>
      <c r="J28" s="97">
        <v>0</v>
      </c>
      <c r="K28" s="97">
        <v>0</v>
      </c>
      <c r="L28" s="99">
        <v>0</v>
      </c>
    </row>
    <row r="29" spans="1:12" ht="12.75">
      <c r="A29" s="101"/>
      <c r="B29" s="102"/>
      <c r="C29" s="102"/>
      <c r="D29" s="102"/>
      <c r="E29" s="102"/>
      <c r="F29" s="102"/>
      <c r="G29" s="102"/>
      <c r="H29" s="102"/>
      <c r="I29" s="102"/>
      <c r="L29" s="102"/>
    </row>
    <row r="30" spans="1:12" ht="12.75">
      <c r="A30" s="103" t="s">
        <v>32</v>
      </c>
      <c r="B30" s="6"/>
      <c r="C30" s="6"/>
      <c r="D30" s="6"/>
      <c r="E30" s="6"/>
      <c r="F30" s="6"/>
      <c r="G30" s="6"/>
      <c r="H30" s="6"/>
      <c r="I30" s="6"/>
      <c r="L30" s="6"/>
    </row>
    <row r="31" spans="1:12" ht="12.75">
      <c r="A31" s="103" t="s">
        <v>33</v>
      </c>
      <c r="B31" s="6"/>
      <c r="C31" s="6"/>
      <c r="D31" s="6"/>
      <c r="E31" s="6"/>
      <c r="F31" s="6"/>
      <c r="G31" s="6"/>
      <c r="H31" s="6"/>
      <c r="I31" s="6"/>
      <c r="L31" s="6"/>
    </row>
    <row r="40" spans="1:12" ht="15">
      <c r="A40" s="104" t="s">
        <v>35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</row>
  </sheetData>
  <sheetProtection/>
  <mergeCells count="1">
    <mergeCell ref="A40:L40"/>
  </mergeCells>
  <printOptions/>
  <pageMargins left="0.7" right="0.7" top="0.787401575" bottom="0.787401575" header="0.3" footer="0.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cp:lastPrinted>2019-03-07T08:31:30Z</cp:lastPrinted>
  <dcterms:created xsi:type="dcterms:W3CDTF">2019-02-12T13:46:06Z</dcterms:created>
  <dcterms:modified xsi:type="dcterms:W3CDTF">2019-03-07T08:33:29Z</dcterms:modified>
  <cp:category/>
  <cp:version/>
  <cp:contentType/>
  <cp:contentStatus/>
</cp:coreProperties>
</file>